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showInkAnnotation="0"/>
  <bookViews>
    <workbookView xWindow="360" yWindow="495" windowWidth="23415" windowHeight="9405" activeTab="1"/>
  </bookViews>
  <sheets>
    <sheet name="Graphe débit" sheetId="4" r:id="rId1"/>
    <sheet name="Graphe entrée-sortie" sheetId="5" r:id="rId2"/>
    <sheet name="Données" sheetId="1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0" i="1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N111"/>
  <c r="N112"/>
  <c r="N113"/>
  <c r="N114"/>
  <c r="N115"/>
  <c r="N116"/>
  <c r="N117"/>
  <c r="N118"/>
  <c r="N119"/>
  <c r="N120"/>
  <c r="N121"/>
  <c r="N122"/>
  <c r="N123"/>
  <c r="N124"/>
  <c r="N125"/>
  <c r="N126"/>
  <c r="N127"/>
  <c r="N128"/>
  <c r="N39"/>
  <c r="N38"/>
  <c r="N37"/>
  <c r="M38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H42" l="1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1"/>
  <c r="H40"/>
  <c r="H39"/>
  <c r="H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113"/>
  <c r="M114"/>
  <c r="M115"/>
  <c r="M116"/>
  <c r="M117"/>
  <c r="M118"/>
  <c r="M119"/>
  <c r="M120"/>
  <c r="M121"/>
  <c r="M122"/>
  <c r="M123"/>
  <c r="M124"/>
  <c r="M125"/>
  <c r="M126"/>
  <c r="M127"/>
  <c r="M128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O35"/>
  <c r="Q35"/>
  <c r="Q34"/>
  <c r="F36"/>
  <c r="E36"/>
  <c r="S30"/>
  <c r="S36"/>
  <c r="F34"/>
  <c r="F35"/>
  <c r="F37"/>
  <c r="E35"/>
  <c r="C33"/>
  <c r="F28"/>
  <c r="D27"/>
  <c r="L22"/>
  <c r="E23"/>
  <c r="E22"/>
  <c r="O22"/>
  <c r="F22"/>
  <c r="Q22"/>
  <c r="I22"/>
  <c r="J22"/>
  <c r="F21"/>
  <c r="F19"/>
  <c r="F20"/>
  <c r="L23"/>
  <c r="L57"/>
  <c r="L21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20"/>
  <c r="O14"/>
  <c r="O15"/>
  <c r="O16"/>
  <c r="L19"/>
  <c r="L18"/>
  <c r="L17"/>
  <c r="L16"/>
  <c r="L15"/>
  <c r="L14"/>
  <c r="L13"/>
  <c r="L12"/>
  <c r="L11"/>
  <c r="L10"/>
  <c r="L9"/>
  <c r="L8"/>
  <c r="P16"/>
  <c r="Q16"/>
  <c r="F18"/>
  <c r="Q18"/>
  <c r="E18"/>
  <c r="O18"/>
  <c r="E19"/>
  <c r="G19"/>
  <c r="P19"/>
  <c r="J19"/>
  <c r="I19"/>
  <c r="J18"/>
  <c r="I18"/>
  <c r="J17"/>
  <c r="I17"/>
  <c r="E17"/>
  <c r="O17"/>
  <c r="F17"/>
  <c r="Q17"/>
  <c r="G17"/>
  <c r="P17"/>
  <c r="F16"/>
  <c r="C6"/>
  <c r="E13"/>
  <c r="O13"/>
  <c r="E11"/>
  <c r="O11"/>
  <c r="E10"/>
  <c r="O10"/>
  <c r="E14"/>
  <c r="E12"/>
  <c r="O12"/>
  <c r="E15"/>
  <c r="E16"/>
  <c r="G16"/>
  <c r="E9"/>
  <c r="O9"/>
  <c r="E8"/>
  <c r="O8"/>
  <c r="D15"/>
  <c r="D14"/>
  <c r="F15"/>
  <c r="Q15"/>
  <c r="D13"/>
  <c r="F14"/>
  <c r="D12"/>
  <c r="D11"/>
  <c r="F12"/>
  <c r="D10"/>
  <c r="F11"/>
  <c r="Q11"/>
  <c r="D9"/>
  <c r="F10"/>
  <c r="D8"/>
  <c r="D7"/>
  <c r="F8"/>
  <c r="Q19"/>
  <c r="O19"/>
  <c r="G15"/>
  <c r="P15"/>
  <c r="G18"/>
  <c r="P18"/>
  <c r="J20"/>
  <c r="E20"/>
  <c r="O20"/>
  <c r="I20"/>
  <c r="J21"/>
  <c r="Q20"/>
  <c r="E21"/>
  <c r="G21"/>
  <c r="P21"/>
  <c r="Q21"/>
  <c r="I21"/>
  <c r="O21"/>
  <c r="E24"/>
  <c r="I23"/>
  <c r="I24"/>
  <c r="F23"/>
  <c r="G23"/>
  <c r="P23"/>
  <c r="J23"/>
  <c r="O24"/>
  <c r="E25"/>
  <c r="E26"/>
  <c r="O23"/>
  <c r="I25"/>
  <c r="E27"/>
  <c r="O25"/>
  <c r="F24"/>
  <c r="F25"/>
  <c r="G25"/>
  <c r="P25"/>
  <c r="J24"/>
  <c r="Q23"/>
  <c r="J25"/>
  <c r="Q25"/>
  <c r="F26"/>
  <c r="F27"/>
  <c r="G27"/>
  <c r="P27"/>
  <c r="Q24"/>
  <c r="G24"/>
  <c r="P24"/>
  <c r="I26"/>
  <c r="E28"/>
  <c r="O26"/>
  <c r="J26"/>
  <c r="Q26"/>
  <c r="I27"/>
  <c r="J27"/>
  <c r="G26"/>
  <c r="P26"/>
  <c r="F29"/>
  <c r="Q27"/>
  <c r="E29"/>
  <c r="O27"/>
  <c r="I28"/>
  <c r="J28"/>
  <c r="F30"/>
  <c r="Q28"/>
  <c r="E30"/>
  <c r="O28"/>
  <c r="G28"/>
  <c r="P28"/>
  <c r="I29"/>
  <c r="J29"/>
  <c r="F31"/>
  <c r="Q29"/>
  <c r="E31"/>
  <c r="O29"/>
  <c r="G29"/>
  <c r="P29"/>
  <c r="J30"/>
  <c r="F32"/>
  <c r="Q30"/>
  <c r="I30"/>
  <c r="E32"/>
  <c r="O30"/>
  <c r="J31"/>
  <c r="G30"/>
  <c r="P30"/>
  <c r="F33"/>
  <c r="Q31"/>
  <c r="J32"/>
  <c r="I31"/>
  <c r="E33"/>
  <c r="C34"/>
  <c r="O31"/>
  <c r="Q32"/>
  <c r="G31"/>
  <c r="P31"/>
  <c r="J33"/>
  <c r="I32"/>
  <c r="O32"/>
  <c r="Q33"/>
  <c r="G32"/>
  <c r="P32"/>
  <c r="J34"/>
  <c r="I33"/>
  <c r="O33"/>
  <c r="J35"/>
  <c r="G33"/>
  <c r="P33"/>
  <c r="J36"/>
  <c r="E37"/>
  <c r="Q36"/>
  <c r="G35"/>
  <c r="P35"/>
  <c r="I36"/>
  <c r="O36"/>
  <c r="G36"/>
  <c r="P36"/>
  <c r="I37"/>
  <c r="Q37"/>
  <c r="F38"/>
  <c r="Q38"/>
  <c r="J37"/>
  <c r="Q8"/>
  <c r="G8"/>
  <c r="P8"/>
  <c r="Q12"/>
  <c r="G12"/>
  <c r="P12"/>
  <c r="G20"/>
  <c r="P20"/>
  <c r="G37"/>
  <c r="P37"/>
  <c r="J38"/>
  <c r="O37"/>
  <c r="E38"/>
  <c r="I38"/>
  <c r="J39"/>
  <c r="F39"/>
  <c r="I39"/>
  <c r="E39"/>
  <c r="O38"/>
  <c r="G38"/>
  <c r="P38"/>
  <c r="Q39"/>
  <c r="G39"/>
  <c r="P39"/>
  <c r="O39"/>
  <c r="E40"/>
  <c r="I40"/>
  <c r="F40"/>
  <c r="Q40"/>
  <c r="J40"/>
  <c r="O40"/>
  <c r="E41"/>
  <c r="I41"/>
  <c r="F41"/>
  <c r="Q41"/>
  <c r="G40"/>
  <c r="P40"/>
  <c r="O41"/>
  <c r="E42"/>
  <c r="I42"/>
  <c r="J41"/>
  <c r="J42"/>
  <c r="G41"/>
  <c r="P41"/>
  <c r="E43"/>
  <c r="I43"/>
  <c r="O42"/>
  <c r="F42"/>
  <c r="Q42"/>
  <c r="J43"/>
  <c r="O43"/>
  <c r="E44"/>
  <c r="O44"/>
  <c r="I44"/>
  <c r="F43"/>
  <c r="Q43"/>
  <c r="F44"/>
  <c r="G44"/>
  <c r="P44"/>
  <c r="E45"/>
  <c r="O45"/>
  <c r="I45"/>
  <c r="Q44"/>
  <c r="J44"/>
  <c r="J45"/>
  <c r="I46"/>
  <c r="E46"/>
  <c r="O46"/>
  <c r="F45"/>
  <c r="G45"/>
  <c r="P45"/>
  <c r="E47"/>
  <c r="F47"/>
  <c r="G47"/>
  <c r="P47"/>
  <c r="I47"/>
  <c r="Q45"/>
  <c r="J46"/>
  <c r="F46"/>
  <c r="Q46"/>
  <c r="J47"/>
  <c r="Q47"/>
  <c r="E48"/>
  <c r="I48"/>
  <c r="G46"/>
  <c r="P46"/>
  <c r="F48"/>
  <c r="Q48"/>
  <c r="J48"/>
  <c r="I49"/>
  <c r="E49"/>
  <c r="O49"/>
  <c r="O48"/>
  <c r="F49"/>
  <c r="Q49"/>
  <c r="J49"/>
  <c r="I50"/>
  <c r="E50"/>
  <c r="O50"/>
  <c r="G49"/>
  <c r="P49"/>
  <c r="J50"/>
  <c r="F50"/>
  <c r="Q50"/>
  <c r="I51"/>
  <c r="E51"/>
  <c r="J51"/>
  <c r="F51"/>
  <c r="Q51"/>
  <c r="E52"/>
  <c r="I52"/>
  <c r="O51"/>
  <c r="G51"/>
  <c r="P51"/>
  <c r="F52"/>
  <c r="Q52"/>
  <c r="J52"/>
  <c r="I53"/>
  <c r="E53"/>
  <c r="F53"/>
  <c r="G53"/>
  <c r="P53"/>
  <c r="O52"/>
  <c r="Q53"/>
  <c r="J53"/>
  <c r="I54"/>
  <c r="E54"/>
  <c r="O54"/>
  <c r="J54"/>
  <c r="F54"/>
  <c r="Q54"/>
  <c r="I55"/>
  <c r="E55"/>
  <c r="J55"/>
  <c r="F55"/>
  <c r="Q55"/>
  <c r="I56"/>
  <c r="E56"/>
  <c r="O56"/>
  <c r="O55"/>
  <c r="G55"/>
  <c r="P55"/>
  <c r="F56"/>
  <c r="Q56"/>
  <c r="J56"/>
  <c r="I57"/>
  <c r="E57"/>
  <c r="G56"/>
  <c r="P56"/>
  <c r="J57"/>
  <c r="F57"/>
  <c r="Q57"/>
  <c r="E58"/>
  <c r="I58"/>
  <c r="O57"/>
  <c r="J58"/>
  <c r="F58"/>
  <c r="Q58"/>
  <c r="G57"/>
  <c r="P57"/>
  <c r="O58"/>
  <c r="I59"/>
  <c r="E59"/>
  <c r="F59"/>
  <c r="Q59"/>
  <c r="J59"/>
  <c r="G58"/>
  <c r="P58"/>
  <c r="G59"/>
  <c r="P59"/>
  <c r="O59"/>
  <c r="I60"/>
  <c r="E60"/>
  <c r="F60"/>
  <c r="Q60"/>
  <c r="J60"/>
  <c r="I61"/>
  <c r="E61"/>
  <c r="G60"/>
  <c r="P60"/>
  <c r="O60"/>
  <c r="F61"/>
  <c r="Q61"/>
  <c r="J61"/>
  <c r="O61"/>
  <c r="I62"/>
  <c r="E62"/>
  <c r="F62"/>
  <c r="G62"/>
  <c r="P62"/>
  <c r="G61"/>
  <c r="P61"/>
  <c r="Q62"/>
  <c r="J62"/>
  <c r="I63"/>
  <c r="E63"/>
  <c r="O62"/>
  <c r="J63"/>
  <c r="F63"/>
  <c r="Q63"/>
  <c r="O63"/>
  <c r="I64"/>
  <c r="E64"/>
  <c r="F64"/>
  <c r="G64"/>
  <c r="P64"/>
  <c r="J64"/>
  <c r="Q64"/>
  <c r="I65"/>
  <c r="E65"/>
  <c r="O64"/>
  <c r="J65"/>
  <c r="F65"/>
  <c r="Q65"/>
  <c r="O65"/>
  <c r="I66"/>
  <c r="E66"/>
  <c r="F66"/>
  <c r="G66"/>
  <c r="P66"/>
  <c r="J66"/>
  <c r="Q66"/>
  <c r="O66"/>
  <c r="I67"/>
  <c r="E67"/>
  <c r="F67"/>
  <c r="G67"/>
  <c r="P67"/>
  <c r="Q67"/>
  <c r="J67"/>
  <c r="O67"/>
  <c r="I68"/>
  <c r="E68"/>
  <c r="F68"/>
  <c r="G68"/>
  <c r="P68"/>
  <c r="Q68"/>
  <c r="J68"/>
  <c r="I69"/>
  <c r="E69"/>
  <c r="O68"/>
  <c r="F69"/>
  <c r="Q69"/>
  <c r="J69"/>
  <c r="O69"/>
  <c r="I70"/>
  <c r="E70"/>
  <c r="F70"/>
  <c r="G70"/>
  <c r="P70"/>
  <c r="G69"/>
  <c r="P69"/>
  <c r="J70"/>
  <c r="Q70"/>
  <c r="O70"/>
  <c r="I71"/>
  <c r="E71"/>
  <c r="F71"/>
  <c r="G71"/>
  <c r="P71"/>
  <c r="Q71"/>
  <c r="J71"/>
  <c r="O71"/>
  <c r="I72"/>
  <c r="E72"/>
  <c r="F72"/>
  <c r="G72"/>
  <c r="P72"/>
  <c r="Q72"/>
  <c r="J72"/>
  <c r="I73"/>
  <c r="E73"/>
  <c r="O72"/>
  <c r="F73"/>
  <c r="Q73"/>
  <c r="J73"/>
  <c r="O73"/>
  <c r="I74"/>
  <c r="E74"/>
  <c r="F74"/>
  <c r="G74"/>
  <c r="P74"/>
  <c r="G73"/>
  <c r="P73"/>
  <c r="J74"/>
  <c r="Q74"/>
  <c r="O74"/>
  <c r="I75"/>
  <c r="E75"/>
  <c r="F75"/>
  <c r="G75"/>
  <c r="P75"/>
  <c r="J75"/>
  <c r="Q75"/>
  <c r="O75"/>
  <c r="I76"/>
  <c r="E76"/>
  <c r="F76"/>
  <c r="G76"/>
  <c r="P76"/>
  <c r="Q76"/>
  <c r="J76"/>
  <c r="I77"/>
  <c r="E77"/>
  <c r="O76"/>
  <c r="F77"/>
  <c r="Q77"/>
  <c r="J77"/>
  <c r="O77"/>
  <c r="I78"/>
  <c r="E78"/>
  <c r="G77"/>
  <c r="P77"/>
  <c r="J78"/>
  <c r="F78"/>
  <c r="Q78"/>
  <c r="I79"/>
  <c r="E79"/>
  <c r="G78"/>
  <c r="P78"/>
  <c r="O78"/>
  <c r="J79"/>
  <c r="F79"/>
  <c r="Q79"/>
  <c r="O79"/>
  <c r="I80"/>
  <c r="E80"/>
  <c r="F80"/>
  <c r="G80"/>
  <c r="P80"/>
  <c r="J80"/>
  <c r="Q80"/>
  <c r="I81"/>
  <c r="E81"/>
  <c r="O80"/>
  <c r="F81"/>
  <c r="Q81"/>
  <c r="J81"/>
  <c r="O81"/>
  <c r="I82"/>
  <c r="E82"/>
  <c r="F82"/>
  <c r="G82"/>
  <c r="P82"/>
  <c r="G81"/>
  <c r="P81"/>
  <c r="J82"/>
  <c r="Q82"/>
  <c r="I83"/>
  <c r="E83"/>
  <c r="O82"/>
  <c r="F83"/>
  <c r="Q83"/>
  <c r="J83"/>
  <c r="O83"/>
  <c r="I84"/>
  <c r="E84"/>
  <c r="G83"/>
  <c r="P83"/>
  <c r="J84"/>
  <c r="F84"/>
  <c r="Q84"/>
  <c r="I85"/>
  <c r="E85"/>
  <c r="G84"/>
  <c r="P84"/>
  <c r="O84"/>
  <c r="F85"/>
  <c r="Q85"/>
  <c r="J85"/>
  <c r="O85"/>
  <c r="I86"/>
  <c r="E86"/>
  <c r="G85"/>
  <c r="P85"/>
  <c r="J86"/>
  <c r="F86"/>
  <c r="Q86"/>
  <c r="I87"/>
  <c r="E87"/>
  <c r="G86"/>
  <c r="P86"/>
  <c r="O86"/>
  <c r="F87"/>
  <c r="Q87"/>
  <c r="J87"/>
  <c r="O87"/>
  <c r="I88"/>
  <c r="E88"/>
  <c r="F88"/>
  <c r="G88"/>
  <c r="P88"/>
  <c r="G87"/>
  <c r="P87"/>
  <c r="J88"/>
  <c r="Q88"/>
  <c r="O88"/>
  <c r="I89"/>
  <c r="E89"/>
  <c r="F89"/>
  <c r="G89"/>
  <c r="P89"/>
  <c r="Q89"/>
  <c r="J89"/>
  <c r="O89"/>
  <c r="I90"/>
  <c r="E90"/>
  <c r="F90"/>
  <c r="G90"/>
  <c r="P90"/>
  <c r="Q90"/>
  <c r="J90"/>
  <c r="I91"/>
  <c r="E91"/>
  <c r="O90"/>
  <c r="J91"/>
  <c r="F91"/>
  <c r="Q91"/>
  <c r="O91"/>
  <c r="I92"/>
  <c r="E92"/>
  <c r="F92"/>
  <c r="G92"/>
  <c r="P92"/>
  <c r="J92"/>
  <c r="Q92"/>
  <c r="I93"/>
  <c r="E93"/>
  <c r="O92"/>
  <c r="J93"/>
  <c r="F93"/>
  <c r="Q93"/>
  <c r="I94"/>
  <c r="E94"/>
  <c r="O93"/>
  <c r="J94"/>
  <c r="F94"/>
  <c r="Q94"/>
  <c r="I95"/>
  <c r="E95"/>
  <c r="G94"/>
  <c r="P94"/>
  <c r="O94"/>
  <c r="F95"/>
  <c r="Q95"/>
  <c r="J95"/>
  <c r="O95"/>
  <c r="I96"/>
  <c r="E96"/>
  <c r="F96"/>
  <c r="G96"/>
  <c r="P96"/>
  <c r="G95"/>
  <c r="P95"/>
  <c r="Q96"/>
  <c r="J96"/>
  <c r="I97"/>
  <c r="E97"/>
  <c r="O96"/>
  <c r="F97"/>
  <c r="Q97"/>
  <c r="J97"/>
  <c r="O97"/>
  <c r="I98"/>
  <c r="E98"/>
  <c r="G97"/>
  <c r="P97"/>
  <c r="J98"/>
  <c r="F98"/>
  <c r="Q98"/>
  <c r="I99"/>
  <c r="E99"/>
  <c r="G98"/>
  <c r="P98"/>
  <c r="O98"/>
  <c r="J99"/>
  <c r="F99"/>
  <c r="Q99"/>
  <c r="O99"/>
  <c r="I100"/>
  <c r="E100"/>
  <c r="F100"/>
  <c r="G100"/>
  <c r="P100"/>
  <c r="J100"/>
  <c r="Q100"/>
  <c r="I101"/>
  <c r="E101"/>
  <c r="O100"/>
  <c r="F101"/>
  <c r="Q101"/>
  <c r="J101"/>
  <c r="O101"/>
  <c r="I102"/>
  <c r="E102"/>
  <c r="F102"/>
  <c r="G102"/>
  <c r="P102"/>
  <c r="G101"/>
  <c r="P101"/>
  <c r="J102"/>
  <c r="Q102"/>
  <c r="I103"/>
  <c r="E103"/>
  <c r="O102"/>
  <c r="F103"/>
  <c r="Q103"/>
  <c r="J103"/>
  <c r="O103"/>
  <c r="I104"/>
  <c r="E104"/>
  <c r="F104"/>
  <c r="G104"/>
  <c r="P104"/>
  <c r="G103"/>
  <c r="P103"/>
  <c r="J104"/>
  <c r="Q104"/>
  <c r="I105"/>
  <c r="E105"/>
  <c r="O104"/>
  <c r="F105"/>
  <c r="Q105"/>
  <c r="J105"/>
  <c r="O105"/>
  <c r="I106"/>
  <c r="E106"/>
  <c r="F106"/>
  <c r="G106"/>
  <c r="P106"/>
  <c r="G105"/>
  <c r="P105"/>
  <c r="J106"/>
  <c r="Q106"/>
  <c r="I107"/>
  <c r="E107"/>
  <c r="O106"/>
  <c r="F107"/>
  <c r="Q107"/>
  <c r="J107"/>
  <c r="O107"/>
  <c r="I108"/>
  <c r="E108"/>
  <c r="F108"/>
  <c r="G108"/>
  <c r="P108"/>
  <c r="G107"/>
  <c r="P107"/>
  <c r="J108"/>
  <c r="Q108"/>
  <c r="I109"/>
  <c r="E109"/>
  <c r="O108"/>
  <c r="F109"/>
  <c r="Q109"/>
  <c r="J109"/>
  <c r="O109"/>
  <c r="I110"/>
  <c r="E110"/>
  <c r="F110"/>
  <c r="G110"/>
  <c r="P110"/>
  <c r="G109"/>
  <c r="P109"/>
  <c r="J110"/>
  <c r="Q110"/>
  <c r="I111"/>
  <c r="E111"/>
  <c r="O110"/>
  <c r="F111"/>
  <c r="Q111"/>
  <c r="J111"/>
  <c r="O111"/>
  <c r="I112"/>
  <c r="E112"/>
  <c r="G111"/>
  <c r="P111"/>
  <c r="J112"/>
  <c r="F112"/>
  <c r="Q112"/>
  <c r="I113"/>
  <c r="E113"/>
  <c r="G112"/>
  <c r="P112"/>
  <c r="O112"/>
  <c r="F113"/>
  <c r="Q113"/>
  <c r="J113"/>
  <c r="O113"/>
  <c r="I114"/>
  <c r="E114"/>
  <c r="F114"/>
  <c r="G114"/>
  <c r="P114"/>
  <c r="G113"/>
  <c r="P113"/>
  <c r="J114"/>
  <c r="Q114"/>
  <c r="I115"/>
  <c r="E115"/>
  <c r="O114"/>
  <c r="F115"/>
  <c r="Q115"/>
  <c r="J115"/>
  <c r="O115"/>
  <c r="I116"/>
  <c r="E116"/>
  <c r="G115"/>
  <c r="P115"/>
  <c r="J116"/>
  <c r="F116"/>
  <c r="Q116"/>
  <c r="E117"/>
  <c r="F117"/>
  <c r="G117"/>
  <c r="P117"/>
  <c r="I117"/>
  <c r="G116"/>
  <c r="P116"/>
  <c r="O116"/>
  <c r="Q117"/>
  <c r="J117"/>
  <c r="I118"/>
  <c r="E118"/>
  <c r="O117"/>
  <c r="J118"/>
  <c r="F118"/>
  <c r="Q118"/>
  <c r="O118"/>
  <c r="I119"/>
  <c r="E119"/>
  <c r="F119"/>
  <c r="G119"/>
  <c r="P119"/>
  <c r="Q119"/>
  <c r="J119"/>
  <c r="I120"/>
  <c r="E120"/>
  <c r="O119"/>
  <c r="J120"/>
  <c r="F120"/>
  <c r="Q120"/>
  <c r="O120"/>
  <c r="E121"/>
  <c r="I121"/>
  <c r="J121"/>
  <c r="F121"/>
  <c r="Q121"/>
  <c r="I122"/>
  <c r="E122"/>
  <c r="O121"/>
  <c r="J122"/>
  <c r="F122"/>
  <c r="Q122"/>
  <c r="O122"/>
  <c r="I123"/>
  <c r="E123"/>
  <c r="F123"/>
  <c r="G123"/>
  <c r="P123"/>
  <c r="J123"/>
  <c r="Q123"/>
  <c r="E124"/>
  <c r="F124"/>
  <c r="G124"/>
  <c r="P124"/>
  <c r="I124"/>
  <c r="O123"/>
  <c r="J124"/>
  <c r="Q124"/>
  <c r="O124"/>
  <c r="E125"/>
  <c r="I125"/>
  <c r="J125"/>
  <c r="F125"/>
  <c r="Q125"/>
  <c r="E126"/>
  <c r="F126"/>
  <c r="G126"/>
  <c r="P126"/>
  <c r="I126"/>
  <c r="O125"/>
  <c r="Q126"/>
  <c r="J126"/>
  <c r="O126"/>
  <c r="I127"/>
  <c r="E127"/>
  <c r="F127"/>
  <c r="G127"/>
  <c r="P127"/>
  <c r="J127"/>
  <c r="Q127"/>
  <c r="I128"/>
  <c r="E128"/>
  <c r="O127"/>
  <c r="F128"/>
  <c r="Q128"/>
  <c r="J128"/>
  <c r="O128"/>
  <c r="G128"/>
  <c r="P128"/>
  <c r="I34"/>
  <c r="I35"/>
  <c r="E34"/>
  <c r="G10"/>
  <c r="P10"/>
  <c r="Q10"/>
  <c r="Q14"/>
  <c r="G14"/>
  <c r="P14"/>
  <c r="G54"/>
  <c r="P54"/>
  <c r="O53"/>
  <c r="G52"/>
  <c r="P52"/>
  <c r="G50"/>
  <c r="P50"/>
  <c r="G48"/>
  <c r="P48"/>
  <c r="O47"/>
  <c r="G43"/>
  <c r="P43"/>
  <c r="G42"/>
  <c r="P42"/>
  <c r="G22"/>
  <c r="P22"/>
  <c r="G125"/>
  <c r="P125"/>
  <c r="G122"/>
  <c r="P122"/>
  <c r="G121"/>
  <c r="P121"/>
  <c r="G120"/>
  <c r="P120"/>
  <c r="G118"/>
  <c r="P118"/>
  <c r="G99"/>
  <c r="P99"/>
  <c r="G93"/>
  <c r="P93"/>
  <c r="G91"/>
  <c r="P91"/>
  <c r="G79"/>
  <c r="P79"/>
  <c r="G65"/>
  <c r="P65"/>
  <c r="G63"/>
  <c r="P63"/>
  <c r="G11"/>
  <c r="P11"/>
  <c r="F9"/>
  <c r="F13"/>
  <c r="Q9"/>
  <c r="G9"/>
  <c r="P9"/>
  <c r="O34"/>
  <c r="G34"/>
  <c r="P34"/>
  <c r="G13"/>
  <c r="P13"/>
  <c r="Q13"/>
</calcChain>
</file>

<file path=xl/sharedStrings.xml><?xml version="1.0" encoding="utf-8"?>
<sst xmlns="http://schemas.openxmlformats.org/spreadsheetml/2006/main" count="39" uniqueCount="31">
  <si>
    <t xml:space="preserve">Relevé des compteurs du château d'eau </t>
  </si>
  <si>
    <t>Date</t>
  </si>
  <si>
    <t>General</t>
  </si>
  <si>
    <t xml:space="preserve">Teillay </t>
  </si>
  <si>
    <t xml:space="preserve">Conso journalière </t>
  </si>
  <si>
    <t>Crottes (par différence)</t>
  </si>
  <si>
    <t xml:space="preserve"> Ecart avec relevé précédent </t>
  </si>
  <si>
    <t xml:space="preserve">Remarques </t>
  </si>
  <si>
    <t xml:space="preserve">Vérifié ventouse rue de la Coudray. Juste un peu d'eau au fond du regard. </t>
  </si>
  <si>
    <t>Vérifier ventouse rue de la Coudray et Callarderie tous les 6 mois</t>
  </si>
  <si>
    <t>Fuite signalée à Bongibault  (index 1153)</t>
  </si>
  <si>
    <t>65 à 70 m3 achetés par jour (25455 en 2018 et 27798 en 2019 selon RPQS)</t>
  </si>
  <si>
    <t>Teillay</t>
  </si>
  <si>
    <t>Crottes</t>
  </si>
  <si>
    <t>Différence pour Crottes non représentative</t>
  </si>
  <si>
    <t>Buse de ventouse près forage Pilloy vidée jusqu'au bas de la conduite</t>
  </si>
  <si>
    <t>Fuite Giry</t>
  </si>
  <si>
    <t xml:space="preserve">Ludovic a coupé son alimentation depuis le réseau communal </t>
  </si>
  <si>
    <t>Moyenne Teillay depuis fin de fuite Bongibault</t>
  </si>
  <si>
    <t>Surconsommation estimée Giry</t>
  </si>
  <si>
    <t>Alimentation Giry en dépit de la fuite afin qu'il nettoie ses poulaillers. Terminé selon lui à 18h10</t>
  </si>
  <si>
    <t>Compteurs en sortie</t>
  </si>
  <si>
    <t>Compteur entrée de château d'eau</t>
  </si>
  <si>
    <t>Données pour graphes</t>
  </si>
  <si>
    <t>Global sortie</t>
  </si>
  <si>
    <t>Débit</t>
  </si>
  <si>
    <t>Perte entrée/sortie</t>
  </si>
  <si>
    <t>Entrée</t>
  </si>
  <si>
    <t>Giry annonce ne plus prendre d'eau de la commune avant août (prochain nettoyage de ses poulaillers) ou réparation de sa fuite</t>
  </si>
  <si>
    <t>m3</t>
  </si>
  <si>
    <t>%</t>
  </si>
</sst>
</file>

<file path=xl/styles.xml><?xml version="1.0" encoding="utf-8"?>
<styleSheet xmlns="http://schemas.openxmlformats.org/spreadsheetml/2006/main">
  <numFmts count="4">
    <numFmt numFmtId="164" formatCode="d/m/yy\ h:mm;@"/>
    <numFmt numFmtId="165" formatCode="0&quot; m3/j&quot;"/>
    <numFmt numFmtId="166" formatCode="0.0&quot; m3/j&quot;"/>
    <numFmt numFmtId="167" formatCode="0&quot; m3&quot;"/>
  </numFmts>
  <fonts count="3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5">
    <xf numFmtId="0" fontId="0" fillId="0" borderId="0" xfId="0"/>
    <xf numFmtId="164" fontId="0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0" fillId="0" borderId="0" xfId="0" applyAlignment="1">
      <alignment horizontal="right"/>
    </xf>
    <xf numFmtId="166" fontId="0" fillId="0" borderId="0" xfId="0" applyNumberFormat="1"/>
    <xf numFmtId="167" fontId="0" fillId="0" borderId="0" xfId="0" applyNumberFormat="1"/>
    <xf numFmtId="167" fontId="0" fillId="2" borderId="0" xfId="0" applyNumberFormat="1" applyFont="1" applyFill="1" applyAlignment="1">
      <alignment horizontal="center"/>
    </xf>
    <xf numFmtId="167" fontId="0" fillId="2" borderId="0" xfId="0" applyNumberFormat="1" applyFill="1"/>
    <xf numFmtId="167" fontId="0" fillId="3" borderId="0" xfId="0" applyNumberFormat="1" applyFill="1"/>
    <xf numFmtId="0" fontId="0" fillId="4" borderId="0" xfId="0" applyFill="1"/>
    <xf numFmtId="167" fontId="0" fillId="4" borderId="0" xfId="0" applyNumberFormat="1" applyFill="1"/>
    <xf numFmtId="165" fontId="0" fillId="4" borderId="0" xfId="0" applyNumberFormat="1" applyFill="1"/>
    <xf numFmtId="165" fontId="0" fillId="4" borderId="4" xfId="0" applyNumberFormat="1" applyFill="1" applyBorder="1" applyAlignment="1">
      <alignment horizontal="center" vertical="center" wrapText="1"/>
    </xf>
    <xf numFmtId="165" fontId="0" fillId="4" borderId="4" xfId="0" applyNumberFormat="1" applyFill="1" applyBorder="1" applyAlignment="1">
      <alignment horizontal="center" vertical="center"/>
    </xf>
    <xf numFmtId="164" fontId="0" fillId="4" borderId="0" xfId="0" applyNumberFormat="1" applyFill="1"/>
    <xf numFmtId="165" fontId="0" fillId="0" borderId="0" xfId="0" applyNumberFormat="1" applyFill="1"/>
    <xf numFmtId="165" fontId="0" fillId="5" borderId="0" xfId="0" applyNumberFormat="1" applyFill="1"/>
    <xf numFmtId="165" fontId="0" fillId="5" borderId="0" xfId="0" applyNumberFormat="1" applyFont="1" applyFill="1"/>
    <xf numFmtId="164" fontId="1" fillId="0" borderId="0" xfId="0" applyNumberFormat="1" applyFont="1" applyFill="1" applyAlignment="1"/>
    <xf numFmtId="167" fontId="0" fillId="0" borderId="0" xfId="0" applyNumberFormat="1" applyFill="1"/>
    <xf numFmtId="0" fontId="0" fillId="0" borderId="0" xfId="0" applyFill="1"/>
    <xf numFmtId="164" fontId="0" fillId="0" borderId="0" xfId="0" applyNumberFormat="1" applyFill="1" applyAlignment="1">
      <alignment horizontal="center"/>
    </xf>
    <xf numFmtId="167" fontId="0" fillId="4" borderId="4" xfId="0" applyNumberFormat="1" applyFill="1" applyBorder="1" applyAlignment="1">
      <alignment horizontal="center" vertical="center" wrapText="1"/>
    </xf>
    <xf numFmtId="9" fontId="0" fillId="0" borderId="0" xfId="1" applyFont="1" applyFill="1"/>
    <xf numFmtId="9" fontId="0" fillId="4" borderId="4" xfId="1" applyFont="1" applyFill="1" applyBorder="1" applyAlignment="1">
      <alignment horizontal="center" vertical="center" wrapText="1"/>
    </xf>
    <xf numFmtId="9" fontId="0" fillId="4" borderId="0" xfId="1" applyFont="1" applyFill="1"/>
    <xf numFmtId="167" fontId="0" fillId="2" borderId="4" xfId="0" applyNumberForma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165" fontId="0" fillId="5" borderId="4" xfId="0" applyNumberFormat="1" applyFill="1" applyBorder="1" applyAlignment="1">
      <alignment horizontal="center" vertical="center"/>
    </xf>
    <xf numFmtId="167" fontId="0" fillId="3" borderId="4" xfId="0" applyNumberFormat="1" applyFill="1" applyBorder="1" applyAlignment="1">
      <alignment horizontal="center" vertical="center" wrapText="1"/>
    </xf>
    <xf numFmtId="167" fontId="0" fillId="2" borderId="4" xfId="0" applyNumberForma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5" fontId="0" fillId="5" borderId="4" xfId="0" applyNumberFormat="1" applyFont="1" applyFill="1" applyBorder="1" applyAlignment="1">
      <alignment horizontal="center" vertical="center"/>
    </xf>
    <xf numFmtId="165" fontId="0" fillId="5" borderId="4" xfId="0" applyNumberFormat="1" applyFont="1" applyFill="1" applyBorder="1" applyAlignment="1">
      <alignment horizontal="center" vertical="center" wrapText="1"/>
    </xf>
    <xf numFmtId="167" fontId="0" fillId="4" borderId="4" xfId="0" applyNumberFormat="1" applyFill="1" applyBorder="1" applyAlignment="1">
      <alignment horizontal="center" vertical="center" wrapText="1"/>
    </xf>
    <xf numFmtId="167" fontId="0" fillId="3" borderId="4" xfId="0" applyNumberFormat="1" applyFill="1" applyBorder="1" applyAlignment="1">
      <alignment horizontal="center" vertical="center"/>
    </xf>
    <xf numFmtId="167" fontId="0" fillId="3" borderId="4" xfId="0" applyNumberFormat="1" applyFont="1" applyFill="1" applyBorder="1" applyAlignment="1">
      <alignment horizontal="center" vertical="center" wrapText="1"/>
    </xf>
    <xf numFmtId="167" fontId="0" fillId="3" borderId="4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1.xml"/><Relationship Id="rId7" Type="http://schemas.openxmlformats.org/officeDocument/2006/relationships/calcChain" Target="calcChain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fr-FR"/>
              <a:t>Débit en sortie du château d'eau (global et pour chaque village)</a:t>
            </a:r>
          </a:p>
        </c:rich>
      </c:tx>
    </c:title>
    <c:plotArea>
      <c:layout>
        <c:manualLayout>
          <c:layoutTarget val="inner"/>
          <c:xMode val="edge"/>
          <c:yMode val="edge"/>
          <c:x val="0.12609251689980785"/>
          <c:y val="8.9991824484690522E-2"/>
          <c:w val="0.83970531453593045"/>
          <c:h val="0.84219282675387874"/>
        </c:manualLayout>
      </c:layout>
      <c:scatterChart>
        <c:scatterStyle val="lineMarker"/>
        <c:ser>
          <c:idx val="0"/>
          <c:order val="0"/>
          <c:tx>
            <c:strRef>
              <c:f>Données!$O$5</c:f>
              <c:strCache>
                <c:ptCount val="1"/>
                <c:pt idx="0">
                  <c:v>Global sortie</c:v>
                </c:pt>
              </c:strCache>
            </c:strRef>
          </c:tx>
          <c:spPr>
            <a:ln w="38100">
              <a:solidFill>
                <a:schemeClr val="accent1"/>
              </a:solidFill>
            </a:ln>
          </c:spPr>
          <c:marker>
            <c:symbol val="none"/>
          </c:marker>
          <c:dLbls>
            <c:dLbl>
              <c:idx val="7"/>
              <c:layout>
                <c:manualLayout>
                  <c:x val="2.728807852606565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Fuite Bongibault</a:t>
                    </a:r>
                  </a:p>
                </c:rich>
              </c:tx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r>
                      <a:rPr lang="en-US"/>
                      <a:t>Fuite Giry</a:t>
                    </a:r>
                  </a:p>
                </c:rich>
              </c:tx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</c:extLst>
            </c:dLbl>
            <c:delet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Données!$L$6:$L$1001</c:f>
              <c:numCache>
                <c:formatCode>General</c:formatCode>
                <c:ptCount val="996"/>
                <c:pt idx="2" formatCode="d/m/yy\ h:mm;@">
                  <c:v>44198.466666666667</c:v>
                </c:pt>
                <c:pt idx="3" formatCode="d/m/yy\ h:mm;@">
                  <c:v>44205.571527777778</c:v>
                </c:pt>
                <c:pt idx="4" formatCode="d/m/yy\ h:mm;@">
                  <c:v>44212.552777777775</c:v>
                </c:pt>
                <c:pt idx="5" formatCode="d/m/yy\ h:mm;@">
                  <c:v>44219.39166666667</c:v>
                </c:pt>
                <c:pt idx="6" formatCode="d/m/yy\ h:mm;@">
                  <c:v>44226.445138888892</c:v>
                </c:pt>
                <c:pt idx="7" formatCode="d/m/yy\ h:mm;@">
                  <c:v>44233.504166666666</c:v>
                </c:pt>
                <c:pt idx="8" formatCode="d/m/yy\ h:mm;@">
                  <c:v>44233.941666666666</c:v>
                </c:pt>
                <c:pt idx="9" formatCode="d/m/yy\ h:mm;@">
                  <c:v>44234.293749999997</c:v>
                </c:pt>
                <c:pt idx="10" formatCode="d/m/yy\ h:mm;@">
                  <c:v>44234.708333333336</c:v>
                </c:pt>
                <c:pt idx="11" formatCode="d/m/yy\ h:mm;@">
                  <c:v>44235.697916666664</c:v>
                </c:pt>
                <c:pt idx="12" formatCode="d/m/yy\ h:mm;@">
                  <c:v>44236.701388888891</c:v>
                </c:pt>
                <c:pt idx="13" formatCode="d/m/yy\ h:mm;@">
                  <c:v>44237.620138888888</c:v>
                </c:pt>
                <c:pt idx="14" formatCode="d/m/yy\ h:mm;@">
                  <c:v>44238.663888888892</c:v>
                </c:pt>
                <c:pt idx="15" formatCode="d/m/yy\ h:mm;@">
                  <c:v>44239.67291666667</c:v>
                </c:pt>
                <c:pt idx="16" formatCode="d/m/yy\ h:mm;@">
                  <c:v>44242.753472222219</c:v>
                </c:pt>
                <c:pt idx="17" formatCode="d/m/yy\ h:mm;@">
                  <c:v>44243.661805555559</c:v>
                </c:pt>
                <c:pt idx="18" formatCode="d/m/yy\ h:mm;@">
                  <c:v>44244.706944444442</c:v>
                </c:pt>
                <c:pt idx="19" formatCode="d/m/yy\ h:mm;@">
                  <c:v>44245.740277777775</c:v>
                </c:pt>
                <c:pt idx="20" formatCode="d/m/yy\ h:mm;@">
                  <c:v>44248.727083333331</c:v>
                </c:pt>
                <c:pt idx="21" formatCode="d/m/yy\ h:mm;@">
                  <c:v>44250.727777777778</c:v>
                </c:pt>
                <c:pt idx="22" formatCode="d/m/yy\ h:mm;@">
                  <c:v>44254.746527777781</c:v>
                </c:pt>
                <c:pt idx="23" formatCode="d/m/yy\ h:mm;@">
                  <c:v>44256.638888888891</c:v>
                </c:pt>
                <c:pt idx="24" formatCode="d/m/yy\ h:mm;@">
                  <c:v>44258.713888888888</c:v>
                </c:pt>
                <c:pt idx="25" formatCode="d/m/yy\ h:mm;@">
                  <c:v>44261.665277777778</c:v>
                </c:pt>
                <c:pt idx="26" formatCode="d/m/yy\ h:mm;@">
                  <c:v>44262.6875</c:v>
                </c:pt>
                <c:pt idx="27" formatCode="d/m/yy\ h:mm;@">
                  <c:v>44262.74722222222</c:v>
                </c:pt>
                <c:pt idx="28" formatCode="d/m/yy\ h:mm;@">
                  <c:v>44262.956250000003</c:v>
                </c:pt>
                <c:pt idx="29" formatCode="d/m/yy\ h:mm;@">
                  <c:v>44263.365277777775</c:v>
                </c:pt>
                <c:pt idx="30" formatCode="d/m/yy\ h:mm;@">
                  <c:v>44263.762499999997</c:v>
                </c:pt>
                <c:pt idx="31" formatCode="d/m/yy\ h:mm;@">
                  <c:v>44265.730555555558</c:v>
                </c:pt>
                <c:pt idx="32" formatCode="d/m/yy\ h:mm;@">
                  <c:v>44267.661805555559</c:v>
                </c:pt>
                <c:pt idx="33" formatCode="d/m/yy\ h:mm;@">
                  <c:v>44268.706944444442</c:v>
                </c:pt>
                <c:pt idx="34" formatCode="d/m/yy\ h:mm;@">
                  <c:v>44269.745833333334</c:v>
                </c:pt>
                <c:pt idx="35" formatCode="d/m/yy\ h:mm;@">
                  <c:v>44273.660416666666</c:v>
                </c:pt>
                <c:pt idx="36" formatCode="d/m/yy\ h:mm;@">
                  <c:v>44280.414583333331</c:v>
                </c:pt>
                <c:pt idx="37" formatCode="d/m/yy\ h:mm;@">
                  <c:v>44283.456250000003</c:v>
                </c:pt>
                <c:pt idx="38" formatCode="d/m/yy\ h:mm;@">
                  <c:v>#N/A</c:v>
                </c:pt>
                <c:pt idx="39" formatCode="d/m/yy\ h:mm;@">
                  <c:v>#N/A</c:v>
                </c:pt>
                <c:pt idx="40" formatCode="d/m/yy\ h:mm;@">
                  <c:v>#N/A</c:v>
                </c:pt>
                <c:pt idx="41" formatCode="d/m/yy\ h:mm;@">
                  <c:v>#N/A</c:v>
                </c:pt>
                <c:pt idx="42" formatCode="d/m/yy\ h:mm;@">
                  <c:v>#N/A</c:v>
                </c:pt>
                <c:pt idx="43" formatCode="d/m/yy\ h:mm;@">
                  <c:v>#N/A</c:v>
                </c:pt>
                <c:pt idx="44" formatCode="d/m/yy\ h:mm;@">
                  <c:v>#N/A</c:v>
                </c:pt>
                <c:pt idx="45" formatCode="d/m/yy\ h:mm;@">
                  <c:v>#N/A</c:v>
                </c:pt>
                <c:pt idx="46" formatCode="d/m/yy\ h:mm;@">
                  <c:v>#N/A</c:v>
                </c:pt>
                <c:pt idx="47" formatCode="d/m/yy\ h:mm;@">
                  <c:v>#N/A</c:v>
                </c:pt>
                <c:pt idx="48" formatCode="d/m/yy\ h:mm;@">
                  <c:v>#N/A</c:v>
                </c:pt>
                <c:pt idx="49" formatCode="d/m/yy\ h:mm;@">
                  <c:v>#N/A</c:v>
                </c:pt>
                <c:pt idx="50" formatCode="d/m/yy\ h:mm;@">
                  <c:v>#N/A</c:v>
                </c:pt>
                <c:pt idx="51" formatCode="d/m/yy\ h:mm;@">
                  <c:v>#N/A</c:v>
                </c:pt>
                <c:pt idx="52" formatCode="d/m/yy\ h:mm;@">
                  <c:v>#N/A</c:v>
                </c:pt>
                <c:pt idx="53" formatCode="d/m/yy\ h:mm;@">
                  <c:v>#N/A</c:v>
                </c:pt>
                <c:pt idx="54" formatCode="d/m/yy\ h:mm;@">
                  <c:v>#N/A</c:v>
                </c:pt>
                <c:pt idx="55" formatCode="d/m/yy\ h:mm;@">
                  <c:v>#N/A</c:v>
                </c:pt>
                <c:pt idx="56" formatCode="d/m/yy\ h:mm;@">
                  <c:v>#N/A</c:v>
                </c:pt>
                <c:pt idx="57" formatCode="d/m/yy\ h:mm;@">
                  <c:v>#N/A</c:v>
                </c:pt>
                <c:pt idx="58" formatCode="d/m/yy\ h:mm;@">
                  <c:v>#N/A</c:v>
                </c:pt>
                <c:pt idx="59" formatCode="d/m/yy\ h:mm;@">
                  <c:v>#N/A</c:v>
                </c:pt>
                <c:pt idx="60" formatCode="d/m/yy\ h:mm;@">
                  <c:v>#N/A</c:v>
                </c:pt>
                <c:pt idx="61" formatCode="d/m/yy\ h:mm;@">
                  <c:v>#N/A</c:v>
                </c:pt>
                <c:pt idx="62" formatCode="d/m/yy\ h:mm;@">
                  <c:v>#N/A</c:v>
                </c:pt>
                <c:pt idx="63" formatCode="d/m/yy\ h:mm;@">
                  <c:v>#N/A</c:v>
                </c:pt>
                <c:pt idx="64" formatCode="d/m/yy\ h:mm;@">
                  <c:v>#N/A</c:v>
                </c:pt>
                <c:pt idx="65" formatCode="d/m/yy\ h:mm;@">
                  <c:v>#N/A</c:v>
                </c:pt>
                <c:pt idx="66" formatCode="d/m/yy\ h:mm;@">
                  <c:v>#N/A</c:v>
                </c:pt>
                <c:pt idx="67" formatCode="d/m/yy\ h:mm;@">
                  <c:v>#N/A</c:v>
                </c:pt>
                <c:pt idx="68" formatCode="d/m/yy\ h:mm;@">
                  <c:v>#N/A</c:v>
                </c:pt>
                <c:pt idx="69" formatCode="d/m/yy\ h:mm;@">
                  <c:v>#N/A</c:v>
                </c:pt>
                <c:pt idx="70" formatCode="d/m/yy\ h:mm;@">
                  <c:v>#N/A</c:v>
                </c:pt>
                <c:pt idx="71" formatCode="d/m/yy\ h:mm;@">
                  <c:v>#N/A</c:v>
                </c:pt>
                <c:pt idx="72" formatCode="d/m/yy\ h:mm;@">
                  <c:v>#N/A</c:v>
                </c:pt>
                <c:pt idx="73" formatCode="d/m/yy\ h:mm;@">
                  <c:v>#N/A</c:v>
                </c:pt>
                <c:pt idx="74" formatCode="d/m/yy\ h:mm;@">
                  <c:v>#N/A</c:v>
                </c:pt>
                <c:pt idx="75" formatCode="d/m/yy\ h:mm;@">
                  <c:v>#N/A</c:v>
                </c:pt>
                <c:pt idx="76" formatCode="d/m/yy\ h:mm;@">
                  <c:v>#N/A</c:v>
                </c:pt>
                <c:pt idx="77" formatCode="d/m/yy\ h:mm;@">
                  <c:v>#N/A</c:v>
                </c:pt>
                <c:pt idx="78" formatCode="d/m/yy\ h:mm;@">
                  <c:v>#N/A</c:v>
                </c:pt>
                <c:pt idx="79" formatCode="d/m/yy\ h:mm;@">
                  <c:v>#N/A</c:v>
                </c:pt>
                <c:pt idx="80" formatCode="d/m/yy\ h:mm;@">
                  <c:v>#N/A</c:v>
                </c:pt>
                <c:pt idx="81" formatCode="d/m/yy\ h:mm;@">
                  <c:v>#N/A</c:v>
                </c:pt>
                <c:pt idx="82" formatCode="d/m/yy\ h:mm;@">
                  <c:v>#N/A</c:v>
                </c:pt>
                <c:pt idx="83" formatCode="d/m/yy\ h:mm;@">
                  <c:v>#N/A</c:v>
                </c:pt>
                <c:pt idx="84" formatCode="d/m/yy\ h:mm;@">
                  <c:v>#N/A</c:v>
                </c:pt>
                <c:pt idx="85" formatCode="d/m/yy\ h:mm;@">
                  <c:v>#N/A</c:v>
                </c:pt>
                <c:pt idx="86" formatCode="d/m/yy\ h:mm;@">
                  <c:v>#N/A</c:v>
                </c:pt>
                <c:pt idx="87" formatCode="d/m/yy\ h:mm;@">
                  <c:v>#N/A</c:v>
                </c:pt>
                <c:pt idx="88" formatCode="d/m/yy\ h:mm;@">
                  <c:v>#N/A</c:v>
                </c:pt>
                <c:pt idx="89" formatCode="d/m/yy\ h:mm;@">
                  <c:v>#N/A</c:v>
                </c:pt>
                <c:pt idx="90" formatCode="d/m/yy\ h:mm;@">
                  <c:v>#N/A</c:v>
                </c:pt>
                <c:pt idx="91" formatCode="d/m/yy\ h:mm;@">
                  <c:v>#N/A</c:v>
                </c:pt>
                <c:pt idx="92" formatCode="d/m/yy\ h:mm;@">
                  <c:v>#N/A</c:v>
                </c:pt>
                <c:pt idx="93" formatCode="d/m/yy\ h:mm;@">
                  <c:v>#N/A</c:v>
                </c:pt>
                <c:pt idx="94" formatCode="d/m/yy\ h:mm;@">
                  <c:v>#N/A</c:v>
                </c:pt>
                <c:pt idx="95" formatCode="d/m/yy\ h:mm;@">
                  <c:v>#N/A</c:v>
                </c:pt>
                <c:pt idx="96" formatCode="d/m/yy\ h:mm;@">
                  <c:v>#N/A</c:v>
                </c:pt>
                <c:pt idx="97" formatCode="d/m/yy\ h:mm;@">
                  <c:v>#N/A</c:v>
                </c:pt>
                <c:pt idx="98" formatCode="d/m/yy\ h:mm;@">
                  <c:v>#N/A</c:v>
                </c:pt>
                <c:pt idx="99" formatCode="d/m/yy\ h:mm;@">
                  <c:v>#N/A</c:v>
                </c:pt>
                <c:pt idx="100" formatCode="d/m/yy\ h:mm;@">
                  <c:v>#N/A</c:v>
                </c:pt>
                <c:pt idx="101" formatCode="d/m/yy\ h:mm;@">
                  <c:v>#N/A</c:v>
                </c:pt>
                <c:pt idx="102" formatCode="d/m/yy\ h:mm;@">
                  <c:v>#N/A</c:v>
                </c:pt>
                <c:pt idx="103" formatCode="d/m/yy\ h:mm;@">
                  <c:v>#N/A</c:v>
                </c:pt>
                <c:pt idx="104" formatCode="d/m/yy\ h:mm;@">
                  <c:v>#N/A</c:v>
                </c:pt>
                <c:pt idx="105" formatCode="d/m/yy\ h:mm;@">
                  <c:v>#N/A</c:v>
                </c:pt>
                <c:pt idx="106" formatCode="d/m/yy\ h:mm;@">
                  <c:v>#N/A</c:v>
                </c:pt>
                <c:pt idx="107" formatCode="d/m/yy\ h:mm;@">
                  <c:v>#N/A</c:v>
                </c:pt>
                <c:pt idx="108" formatCode="d/m/yy\ h:mm;@">
                  <c:v>#N/A</c:v>
                </c:pt>
                <c:pt idx="109" formatCode="d/m/yy\ h:mm;@">
                  <c:v>#N/A</c:v>
                </c:pt>
                <c:pt idx="110" formatCode="d/m/yy\ h:mm;@">
                  <c:v>#N/A</c:v>
                </c:pt>
                <c:pt idx="111" formatCode="d/m/yy\ h:mm;@">
                  <c:v>#N/A</c:v>
                </c:pt>
                <c:pt idx="112" formatCode="d/m/yy\ h:mm;@">
                  <c:v>#N/A</c:v>
                </c:pt>
                <c:pt idx="113" formatCode="d/m/yy\ h:mm;@">
                  <c:v>#N/A</c:v>
                </c:pt>
                <c:pt idx="114" formatCode="d/m/yy\ h:mm;@">
                  <c:v>#N/A</c:v>
                </c:pt>
                <c:pt idx="115" formatCode="d/m/yy\ h:mm;@">
                  <c:v>#N/A</c:v>
                </c:pt>
                <c:pt idx="116" formatCode="d/m/yy\ h:mm;@">
                  <c:v>#N/A</c:v>
                </c:pt>
                <c:pt idx="117" formatCode="d/m/yy\ h:mm;@">
                  <c:v>#N/A</c:v>
                </c:pt>
                <c:pt idx="118" formatCode="d/m/yy\ h:mm;@">
                  <c:v>#N/A</c:v>
                </c:pt>
                <c:pt idx="119" formatCode="d/m/yy\ h:mm;@">
                  <c:v>#N/A</c:v>
                </c:pt>
                <c:pt idx="120" formatCode="d/m/yy\ h:mm;@">
                  <c:v>#N/A</c:v>
                </c:pt>
                <c:pt idx="121" formatCode="d/m/yy\ h:mm;@">
                  <c:v>#N/A</c:v>
                </c:pt>
                <c:pt idx="122" formatCode="d/m/yy\ h:mm;@">
                  <c:v>#N/A</c:v>
                </c:pt>
              </c:numCache>
            </c:numRef>
          </c:xVal>
          <c:yVal>
            <c:numRef>
              <c:f>Données!$O$6:$O$1001</c:f>
              <c:numCache>
                <c:formatCode>0" m3/j"</c:formatCode>
                <c:ptCount val="996"/>
                <c:pt idx="2">
                  <c:v>58.695409775134095</c:v>
                </c:pt>
                <c:pt idx="3">
                  <c:v>59.114456064902136</c:v>
                </c:pt>
                <c:pt idx="4">
                  <c:v>59.874664279344564</c:v>
                </c:pt>
                <c:pt idx="5">
                  <c:v>60.389926888655538</c:v>
                </c:pt>
                <c:pt idx="6">
                  <c:v>62.097075908243468</c:v>
                </c:pt>
                <c:pt idx="7">
                  <c:v>65.731431382231449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61.642105263460046</c:v>
                </c:pt>
                <c:pt idx="12">
                  <c:v>57.799307958244682</c:v>
                </c:pt>
                <c:pt idx="13">
                  <c:v>48.979591836889853</c:v>
                </c:pt>
                <c:pt idx="14">
                  <c:v>49.820359281228747</c:v>
                </c:pt>
                <c:pt idx="15">
                  <c:v>53.516861665502461</c:v>
                </c:pt>
                <c:pt idx="16">
                  <c:v>55.509467989298898</c:v>
                </c:pt>
                <c:pt idx="17">
                  <c:v>52.844036696852633</c:v>
                </c:pt>
                <c:pt idx="18">
                  <c:v>53.581395349127334</c:v>
                </c:pt>
                <c:pt idx="19">
                  <c:v>54.193548387122213</c:v>
                </c:pt>
                <c:pt idx="20">
                  <c:v>59.260637061135739</c:v>
                </c:pt>
                <c:pt idx="21">
                  <c:v>52.981603609797745</c:v>
                </c:pt>
                <c:pt idx="22">
                  <c:v>55.738724727797894</c:v>
                </c:pt>
                <c:pt idx="23">
                  <c:v>58.656880733995074</c:v>
                </c:pt>
                <c:pt idx="24">
                  <c:v>61.68674698803833</c:v>
                </c:pt>
                <c:pt idx="25">
                  <c:v>70.814117647020026</c:v>
                </c:pt>
                <c:pt idx="26">
                  <c:v>81.195652173938726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69.767441860654003</c:v>
                </c:pt>
                <c:pt idx="31">
                  <c:v>65.038814396446924</c:v>
                </c:pt>
                <c:pt idx="32">
                  <c:v>54.368932038793986</c:v>
                </c:pt>
                <c:pt idx="33">
                  <c:v>56.451827242830582</c:v>
                </c:pt>
                <c:pt idx="34">
                  <c:v>54.866310160265563</c:v>
                </c:pt>
                <c:pt idx="35">
                  <c:v>54.92283129326831</c:v>
                </c:pt>
                <c:pt idx="36">
                  <c:v>57.446020974715225</c:v>
                </c:pt>
                <c:pt idx="37">
                  <c:v>58.520547945112156</c:v>
                </c:pt>
                <c:pt idx="38">
                  <c:v>0.17412823327221663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AC8-EC4A-86EE-DE90C376F24A}"/>
            </c:ext>
          </c:extLst>
        </c:ser>
        <c:ser>
          <c:idx val="2"/>
          <c:order val="1"/>
          <c:tx>
            <c:strRef>
              <c:f>Données!$P$5</c:f>
              <c:strCache>
                <c:ptCount val="1"/>
                <c:pt idx="0">
                  <c:v>Crottes</c:v>
                </c:pt>
              </c:strCache>
            </c:strRef>
          </c:tx>
          <c:spPr>
            <a:ln w="38100"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24"/>
              <c:tx>
                <c:rich>
                  <a:bodyPr/>
                  <a:lstStyle/>
                  <a:p>
                    <a:r>
                      <a:rPr lang="en-US"/>
                      <a:t>Pulvé ?</a:t>
                    </a:r>
                  </a:p>
                </c:rich>
              </c:tx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</c:extLst>
            </c:dLbl>
            <c:delet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Données!$L$6:$L$1001</c:f>
              <c:numCache>
                <c:formatCode>General</c:formatCode>
                <c:ptCount val="996"/>
                <c:pt idx="2" formatCode="d/m/yy\ h:mm;@">
                  <c:v>44198.466666666667</c:v>
                </c:pt>
                <c:pt idx="3" formatCode="d/m/yy\ h:mm;@">
                  <c:v>44205.571527777778</c:v>
                </c:pt>
                <c:pt idx="4" formatCode="d/m/yy\ h:mm;@">
                  <c:v>44212.552777777775</c:v>
                </c:pt>
                <c:pt idx="5" formatCode="d/m/yy\ h:mm;@">
                  <c:v>44219.39166666667</c:v>
                </c:pt>
                <c:pt idx="6" formatCode="d/m/yy\ h:mm;@">
                  <c:v>44226.445138888892</c:v>
                </c:pt>
                <c:pt idx="7" formatCode="d/m/yy\ h:mm;@">
                  <c:v>44233.504166666666</c:v>
                </c:pt>
                <c:pt idx="8" formatCode="d/m/yy\ h:mm;@">
                  <c:v>44233.941666666666</c:v>
                </c:pt>
                <c:pt idx="9" formatCode="d/m/yy\ h:mm;@">
                  <c:v>44234.293749999997</c:v>
                </c:pt>
                <c:pt idx="10" formatCode="d/m/yy\ h:mm;@">
                  <c:v>44234.708333333336</c:v>
                </c:pt>
                <c:pt idx="11" formatCode="d/m/yy\ h:mm;@">
                  <c:v>44235.697916666664</c:v>
                </c:pt>
                <c:pt idx="12" formatCode="d/m/yy\ h:mm;@">
                  <c:v>44236.701388888891</c:v>
                </c:pt>
                <c:pt idx="13" formatCode="d/m/yy\ h:mm;@">
                  <c:v>44237.620138888888</c:v>
                </c:pt>
                <c:pt idx="14" formatCode="d/m/yy\ h:mm;@">
                  <c:v>44238.663888888892</c:v>
                </c:pt>
                <c:pt idx="15" formatCode="d/m/yy\ h:mm;@">
                  <c:v>44239.67291666667</c:v>
                </c:pt>
                <c:pt idx="16" formatCode="d/m/yy\ h:mm;@">
                  <c:v>44242.753472222219</c:v>
                </c:pt>
                <c:pt idx="17" formatCode="d/m/yy\ h:mm;@">
                  <c:v>44243.661805555559</c:v>
                </c:pt>
                <c:pt idx="18" formatCode="d/m/yy\ h:mm;@">
                  <c:v>44244.706944444442</c:v>
                </c:pt>
                <c:pt idx="19" formatCode="d/m/yy\ h:mm;@">
                  <c:v>44245.740277777775</c:v>
                </c:pt>
                <c:pt idx="20" formatCode="d/m/yy\ h:mm;@">
                  <c:v>44248.727083333331</c:v>
                </c:pt>
                <c:pt idx="21" formatCode="d/m/yy\ h:mm;@">
                  <c:v>44250.727777777778</c:v>
                </c:pt>
                <c:pt idx="22" formatCode="d/m/yy\ h:mm;@">
                  <c:v>44254.746527777781</c:v>
                </c:pt>
                <c:pt idx="23" formatCode="d/m/yy\ h:mm;@">
                  <c:v>44256.638888888891</c:v>
                </c:pt>
                <c:pt idx="24" formatCode="d/m/yy\ h:mm;@">
                  <c:v>44258.713888888888</c:v>
                </c:pt>
                <c:pt idx="25" formatCode="d/m/yy\ h:mm;@">
                  <c:v>44261.665277777778</c:v>
                </c:pt>
                <c:pt idx="26" formatCode="d/m/yy\ h:mm;@">
                  <c:v>44262.6875</c:v>
                </c:pt>
                <c:pt idx="27" formatCode="d/m/yy\ h:mm;@">
                  <c:v>44262.74722222222</c:v>
                </c:pt>
                <c:pt idx="28" formatCode="d/m/yy\ h:mm;@">
                  <c:v>44262.956250000003</c:v>
                </c:pt>
                <c:pt idx="29" formatCode="d/m/yy\ h:mm;@">
                  <c:v>44263.365277777775</c:v>
                </c:pt>
                <c:pt idx="30" formatCode="d/m/yy\ h:mm;@">
                  <c:v>44263.762499999997</c:v>
                </c:pt>
                <c:pt idx="31" formatCode="d/m/yy\ h:mm;@">
                  <c:v>44265.730555555558</c:v>
                </c:pt>
                <c:pt idx="32" formatCode="d/m/yy\ h:mm;@">
                  <c:v>44267.661805555559</c:v>
                </c:pt>
                <c:pt idx="33" formatCode="d/m/yy\ h:mm;@">
                  <c:v>44268.706944444442</c:v>
                </c:pt>
                <c:pt idx="34" formatCode="d/m/yy\ h:mm;@">
                  <c:v>44269.745833333334</c:v>
                </c:pt>
                <c:pt idx="35" formatCode="d/m/yy\ h:mm;@">
                  <c:v>44273.660416666666</c:v>
                </c:pt>
                <c:pt idx="36" formatCode="d/m/yy\ h:mm;@">
                  <c:v>44280.414583333331</c:v>
                </c:pt>
                <c:pt idx="37" formatCode="d/m/yy\ h:mm;@">
                  <c:v>44283.456250000003</c:v>
                </c:pt>
                <c:pt idx="38" formatCode="d/m/yy\ h:mm;@">
                  <c:v>#N/A</c:v>
                </c:pt>
                <c:pt idx="39" formatCode="d/m/yy\ h:mm;@">
                  <c:v>#N/A</c:v>
                </c:pt>
                <c:pt idx="40" formatCode="d/m/yy\ h:mm;@">
                  <c:v>#N/A</c:v>
                </c:pt>
                <c:pt idx="41" formatCode="d/m/yy\ h:mm;@">
                  <c:v>#N/A</c:v>
                </c:pt>
                <c:pt idx="42" formatCode="d/m/yy\ h:mm;@">
                  <c:v>#N/A</c:v>
                </c:pt>
                <c:pt idx="43" formatCode="d/m/yy\ h:mm;@">
                  <c:v>#N/A</c:v>
                </c:pt>
                <c:pt idx="44" formatCode="d/m/yy\ h:mm;@">
                  <c:v>#N/A</c:v>
                </c:pt>
                <c:pt idx="45" formatCode="d/m/yy\ h:mm;@">
                  <c:v>#N/A</c:v>
                </c:pt>
                <c:pt idx="46" formatCode="d/m/yy\ h:mm;@">
                  <c:v>#N/A</c:v>
                </c:pt>
                <c:pt idx="47" formatCode="d/m/yy\ h:mm;@">
                  <c:v>#N/A</c:v>
                </c:pt>
                <c:pt idx="48" formatCode="d/m/yy\ h:mm;@">
                  <c:v>#N/A</c:v>
                </c:pt>
                <c:pt idx="49" formatCode="d/m/yy\ h:mm;@">
                  <c:v>#N/A</c:v>
                </c:pt>
                <c:pt idx="50" formatCode="d/m/yy\ h:mm;@">
                  <c:v>#N/A</c:v>
                </c:pt>
                <c:pt idx="51" formatCode="d/m/yy\ h:mm;@">
                  <c:v>#N/A</c:v>
                </c:pt>
                <c:pt idx="52" formatCode="d/m/yy\ h:mm;@">
                  <c:v>#N/A</c:v>
                </c:pt>
                <c:pt idx="53" formatCode="d/m/yy\ h:mm;@">
                  <c:v>#N/A</c:v>
                </c:pt>
                <c:pt idx="54" formatCode="d/m/yy\ h:mm;@">
                  <c:v>#N/A</c:v>
                </c:pt>
                <c:pt idx="55" formatCode="d/m/yy\ h:mm;@">
                  <c:v>#N/A</c:v>
                </c:pt>
                <c:pt idx="56" formatCode="d/m/yy\ h:mm;@">
                  <c:v>#N/A</c:v>
                </c:pt>
                <c:pt idx="57" formatCode="d/m/yy\ h:mm;@">
                  <c:v>#N/A</c:v>
                </c:pt>
                <c:pt idx="58" formatCode="d/m/yy\ h:mm;@">
                  <c:v>#N/A</c:v>
                </c:pt>
                <c:pt idx="59" formatCode="d/m/yy\ h:mm;@">
                  <c:v>#N/A</c:v>
                </c:pt>
                <c:pt idx="60" formatCode="d/m/yy\ h:mm;@">
                  <c:v>#N/A</c:v>
                </c:pt>
                <c:pt idx="61" formatCode="d/m/yy\ h:mm;@">
                  <c:v>#N/A</c:v>
                </c:pt>
                <c:pt idx="62" formatCode="d/m/yy\ h:mm;@">
                  <c:v>#N/A</c:v>
                </c:pt>
                <c:pt idx="63" formatCode="d/m/yy\ h:mm;@">
                  <c:v>#N/A</c:v>
                </c:pt>
                <c:pt idx="64" formatCode="d/m/yy\ h:mm;@">
                  <c:v>#N/A</c:v>
                </c:pt>
                <c:pt idx="65" formatCode="d/m/yy\ h:mm;@">
                  <c:v>#N/A</c:v>
                </c:pt>
                <c:pt idx="66" formatCode="d/m/yy\ h:mm;@">
                  <c:v>#N/A</c:v>
                </c:pt>
                <c:pt idx="67" formatCode="d/m/yy\ h:mm;@">
                  <c:v>#N/A</c:v>
                </c:pt>
                <c:pt idx="68" formatCode="d/m/yy\ h:mm;@">
                  <c:v>#N/A</c:v>
                </c:pt>
                <c:pt idx="69" formatCode="d/m/yy\ h:mm;@">
                  <c:v>#N/A</c:v>
                </c:pt>
                <c:pt idx="70" formatCode="d/m/yy\ h:mm;@">
                  <c:v>#N/A</c:v>
                </c:pt>
                <c:pt idx="71" formatCode="d/m/yy\ h:mm;@">
                  <c:v>#N/A</c:v>
                </c:pt>
                <c:pt idx="72" formatCode="d/m/yy\ h:mm;@">
                  <c:v>#N/A</c:v>
                </c:pt>
                <c:pt idx="73" formatCode="d/m/yy\ h:mm;@">
                  <c:v>#N/A</c:v>
                </c:pt>
                <c:pt idx="74" formatCode="d/m/yy\ h:mm;@">
                  <c:v>#N/A</c:v>
                </c:pt>
                <c:pt idx="75" formatCode="d/m/yy\ h:mm;@">
                  <c:v>#N/A</c:v>
                </c:pt>
                <c:pt idx="76" formatCode="d/m/yy\ h:mm;@">
                  <c:v>#N/A</c:v>
                </c:pt>
                <c:pt idx="77" formatCode="d/m/yy\ h:mm;@">
                  <c:v>#N/A</c:v>
                </c:pt>
                <c:pt idx="78" formatCode="d/m/yy\ h:mm;@">
                  <c:v>#N/A</c:v>
                </c:pt>
                <c:pt idx="79" formatCode="d/m/yy\ h:mm;@">
                  <c:v>#N/A</c:v>
                </c:pt>
                <c:pt idx="80" formatCode="d/m/yy\ h:mm;@">
                  <c:v>#N/A</c:v>
                </c:pt>
                <c:pt idx="81" formatCode="d/m/yy\ h:mm;@">
                  <c:v>#N/A</c:v>
                </c:pt>
                <c:pt idx="82" formatCode="d/m/yy\ h:mm;@">
                  <c:v>#N/A</c:v>
                </c:pt>
                <c:pt idx="83" formatCode="d/m/yy\ h:mm;@">
                  <c:v>#N/A</c:v>
                </c:pt>
                <c:pt idx="84" formatCode="d/m/yy\ h:mm;@">
                  <c:v>#N/A</c:v>
                </c:pt>
                <c:pt idx="85" formatCode="d/m/yy\ h:mm;@">
                  <c:v>#N/A</c:v>
                </c:pt>
                <c:pt idx="86" formatCode="d/m/yy\ h:mm;@">
                  <c:v>#N/A</c:v>
                </c:pt>
                <c:pt idx="87" formatCode="d/m/yy\ h:mm;@">
                  <c:v>#N/A</c:v>
                </c:pt>
                <c:pt idx="88" formatCode="d/m/yy\ h:mm;@">
                  <c:v>#N/A</c:v>
                </c:pt>
                <c:pt idx="89" formatCode="d/m/yy\ h:mm;@">
                  <c:v>#N/A</c:v>
                </c:pt>
                <c:pt idx="90" formatCode="d/m/yy\ h:mm;@">
                  <c:v>#N/A</c:v>
                </c:pt>
                <c:pt idx="91" formatCode="d/m/yy\ h:mm;@">
                  <c:v>#N/A</c:v>
                </c:pt>
                <c:pt idx="92" formatCode="d/m/yy\ h:mm;@">
                  <c:v>#N/A</c:v>
                </c:pt>
                <c:pt idx="93" formatCode="d/m/yy\ h:mm;@">
                  <c:v>#N/A</c:v>
                </c:pt>
                <c:pt idx="94" formatCode="d/m/yy\ h:mm;@">
                  <c:v>#N/A</c:v>
                </c:pt>
                <c:pt idx="95" formatCode="d/m/yy\ h:mm;@">
                  <c:v>#N/A</c:v>
                </c:pt>
                <c:pt idx="96" formatCode="d/m/yy\ h:mm;@">
                  <c:v>#N/A</c:v>
                </c:pt>
                <c:pt idx="97" formatCode="d/m/yy\ h:mm;@">
                  <c:v>#N/A</c:v>
                </c:pt>
                <c:pt idx="98" formatCode="d/m/yy\ h:mm;@">
                  <c:v>#N/A</c:v>
                </c:pt>
                <c:pt idx="99" formatCode="d/m/yy\ h:mm;@">
                  <c:v>#N/A</c:v>
                </c:pt>
                <c:pt idx="100" formatCode="d/m/yy\ h:mm;@">
                  <c:v>#N/A</c:v>
                </c:pt>
                <c:pt idx="101" formatCode="d/m/yy\ h:mm;@">
                  <c:v>#N/A</c:v>
                </c:pt>
                <c:pt idx="102" formatCode="d/m/yy\ h:mm;@">
                  <c:v>#N/A</c:v>
                </c:pt>
                <c:pt idx="103" formatCode="d/m/yy\ h:mm;@">
                  <c:v>#N/A</c:v>
                </c:pt>
                <c:pt idx="104" formatCode="d/m/yy\ h:mm;@">
                  <c:v>#N/A</c:v>
                </c:pt>
                <c:pt idx="105" formatCode="d/m/yy\ h:mm;@">
                  <c:v>#N/A</c:v>
                </c:pt>
                <c:pt idx="106" formatCode="d/m/yy\ h:mm;@">
                  <c:v>#N/A</c:v>
                </c:pt>
                <c:pt idx="107" formatCode="d/m/yy\ h:mm;@">
                  <c:v>#N/A</c:v>
                </c:pt>
                <c:pt idx="108" formatCode="d/m/yy\ h:mm;@">
                  <c:v>#N/A</c:v>
                </c:pt>
                <c:pt idx="109" formatCode="d/m/yy\ h:mm;@">
                  <c:v>#N/A</c:v>
                </c:pt>
                <c:pt idx="110" formatCode="d/m/yy\ h:mm;@">
                  <c:v>#N/A</c:v>
                </c:pt>
                <c:pt idx="111" formatCode="d/m/yy\ h:mm;@">
                  <c:v>#N/A</c:v>
                </c:pt>
                <c:pt idx="112" formatCode="d/m/yy\ h:mm;@">
                  <c:v>#N/A</c:v>
                </c:pt>
                <c:pt idx="113" formatCode="d/m/yy\ h:mm;@">
                  <c:v>#N/A</c:v>
                </c:pt>
                <c:pt idx="114" formatCode="d/m/yy\ h:mm;@">
                  <c:v>#N/A</c:v>
                </c:pt>
                <c:pt idx="115" formatCode="d/m/yy\ h:mm;@">
                  <c:v>#N/A</c:v>
                </c:pt>
                <c:pt idx="116" formatCode="d/m/yy\ h:mm;@">
                  <c:v>#N/A</c:v>
                </c:pt>
                <c:pt idx="117" formatCode="d/m/yy\ h:mm;@">
                  <c:v>#N/A</c:v>
                </c:pt>
                <c:pt idx="118" formatCode="d/m/yy\ h:mm;@">
                  <c:v>#N/A</c:v>
                </c:pt>
                <c:pt idx="119" formatCode="d/m/yy\ h:mm;@">
                  <c:v>#N/A</c:v>
                </c:pt>
                <c:pt idx="120" formatCode="d/m/yy\ h:mm;@">
                  <c:v>#N/A</c:v>
                </c:pt>
                <c:pt idx="121" formatCode="d/m/yy\ h:mm;@">
                  <c:v>#N/A</c:v>
                </c:pt>
                <c:pt idx="122" formatCode="d/m/yy\ h:mm;@">
                  <c:v>#N/A</c:v>
                </c:pt>
              </c:numCache>
            </c:numRef>
          </c:xVal>
          <c:yVal>
            <c:numRef>
              <c:f>Données!$P$6:$P$1001</c:f>
              <c:numCache>
                <c:formatCode>0" m3/j"</c:formatCode>
                <c:ptCount val="996"/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42.442105263365931</c:v>
                </c:pt>
                <c:pt idx="12">
                  <c:v>38.865051902957632</c:v>
                </c:pt>
                <c:pt idx="13">
                  <c:v>39.183673469511881</c:v>
                </c:pt>
                <c:pt idx="14">
                  <c:v>40.239520957915524</c:v>
                </c:pt>
                <c:pt idx="15">
                  <c:v>40.633172746029643</c:v>
                </c:pt>
                <c:pt idx="16">
                  <c:v>44.472497745812568</c:v>
                </c:pt>
                <c:pt idx="17">
                  <c:v>42.935779816192763</c:v>
                </c:pt>
                <c:pt idx="18">
                  <c:v>43.056478405548752</c:v>
                </c:pt>
                <c:pt idx="19">
                  <c:v>41.612903225825988</c:v>
                </c:pt>
                <c:pt idx="20">
                  <c:v>45.198790978832342</c:v>
                </c:pt>
                <c:pt idx="21">
                  <c:v>#N/A</c:v>
                </c:pt>
                <c:pt idx="22">
                  <c:v>43.611359707042283</c:v>
                </c:pt>
                <c:pt idx="23">
                  <c:v>44.917431192698928</c:v>
                </c:pt>
                <c:pt idx="24">
                  <c:v>49.156626506093048</c:v>
                </c:pt>
                <c:pt idx="25">
                  <c:v>44.724705882328436</c:v>
                </c:pt>
                <c:pt idx="26">
                  <c:v>46.956521739145288</c:v>
                </c:pt>
                <c:pt idx="27">
                  <c:v>#N/A</c:v>
                </c:pt>
                <c:pt idx="28">
                  <c:v>#N/A</c:v>
                </c:pt>
                <c:pt idx="29">
                  <c:v>45.780288903218633</c:v>
                </c:pt>
                <c:pt idx="30">
                  <c:v>41.240310077502315</c:v>
                </c:pt>
                <c:pt idx="31">
                  <c:v>51.827805222168642</c:v>
                </c:pt>
                <c:pt idx="32">
                  <c:v>43.495145631035186</c:v>
                </c:pt>
                <c:pt idx="33">
                  <c:v>45.926910299252</c:v>
                </c:pt>
                <c:pt idx="34">
                  <c:v>45.240641711096167</c:v>
                </c:pt>
                <c:pt idx="35">
                  <c:v>45.726450239511756</c:v>
                </c:pt>
                <c:pt idx="36">
                  <c:v>47.52621838372059</c:v>
                </c:pt>
                <c:pt idx="37">
                  <c:v>47.67123287663631</c:v>
                </c:pt>
                <c:pt idx="38">
                  <c:v>3.0508007152219518E-2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9AC8-EC4A-86EE-DE90C376F24A}"/>
            </c:ext>
          </c:extLst>
        </c:ser>
        <c:ser>
          <c:idx val="1"/>
          <c:order val="2"/>
          <c:tx>
            <c:strRef>
              <c:f>Données!$Q$5</c:f>
              <c:strCache>
                <c:ptCount val="1"/>
                <c:pt idx="0">
                  <c:v>Teillay</c:v>
                </c:pt>
              </c:strCache>
            </c:strRef>
          </c:tx>
          <c:spPr>
            <a:ln w="38100">
              <a:solidFill>
                <a:schemeClr val="accent6"/>
              </a:solidFill>
            </a:ln>
          </c:spPr>
          <c:marker>
            <c:symbol val="none"/>
          </c:marker>
          <c:dLbls>
            <c:dLbl>
              <c:idx val="11"/>
              <c:tx>
                <c:rich>
                  <a:bodyPr/>
                  <a:lstStyle/>
                  <a:p>
                    <a:r>
                      <a:rPr lang="en-US"/>
                      <a:t>Fuite Bongibault</a:t>
                    </a:r>
                  </a:p>
                </c:rich>
              </c:tx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r>
                      <a:rPr lang="en-US"/>
                      <a:t>Fuite Giry</a:t>
                    </a:r>
                  </a:p>
                </c:rich>
              </c:tx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</c:extLst>
            </c:dLbl>
            <c:delet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Données!$L$6:$L$1001</c:f>
              <c:numCache>
                <c:formatCode>General</c:formatCode>
                <c:ptCount val="996"/>
                <c:pt idx="2" formatCode="d/m/yy\ h:mm;@">
                  <c:v>44198.466666666667</c:v>
                </c:pt>
                <c:pt idx="3" formatCode="d/m/yy\ h:mm;@">
                  <c:v>44205.571527777778</c:v>
                </c:pt>
                <c:pt idx="4" formatCode="d/m/yy\ h:mm;@">
                  <c:v>44212.552777777775</c:v>
                </c:pt>
                <c:pt idx="5" formatCode="d/m/yy\ h:mm;@">
                  <c:v>44219.39166666667</c:v>
                </c:pt>
                <c:pt idx="6" formatCode="d/m/yy\ h:mm;@">
                  <c:v>44226.445138888892</c:v>
                </c:pt>
                <c:pt idx="7" formatCode="d/m/yy\ h:mm;@">
                  <c:v>44233.504166666666</c:v>
                </c:pt>
                <c:pt idx="8" formatCode="d/m/yy\ h:mm;@">
                  <c:v>44233.941666666666</c:v>
                </c:pt>
                <c:pt idx="9" formatCode="d/m/yy\ h:mm;@">
                  <c:v>44234.293749999997</c:v>
                </c:pt>
                <c:pt idx="10" formatCode="d/m/yy\ h:mm;@">
                  <c:v>44234.708333333336</c:v>
                </c:pt>
                <c:pt idx="11" formatCode="d/m/yy\ h:mm;@">
                  <c:v>44235.697916666664</c:v>
                </c:pt>
                <c:pt idx="12" formatCode="d/m/yy\ h:mm;@">
                  <c:v>44236.701388888891</c:v>
                </c:pt>
                <c:pt idx="13" formatCode="d/m/yy\ h:mm;@">
                  <c:v>44237.620138888888</c:v>
                </c:pt>
                <c:pt idx="14" formatCode="d/m/yy\ h:mm;@">
                  <c:v>44238.663888888892</c:v>
                </c:pt>
                <c:pt idx="15" formatCode="d/m/yy\ h:mm;@">
                  <c:v>44239.67291666667</c:v>
                </c:pt>
                <c:pt idx="16" formatCode="d/m/yy\ h:mm;@">
                  <c:v>44242.753472222219</c:v>
                </c:pt>
                <c:pt idx="17" formatCode="d/m/yy\ h:mm;@">
                  <c:v>44243.661805555559</c:v>
                </c:pt>
                <c:pt idx="18" formatCode="d/m/yy\ h:mm;@">
                  <c:v>44244.706944444442</c:v>
                </c:pt>
                <c:pt idx="19" formatCode="d/m/yy\ h:mm;@">
                  <c:v>44245.740277777775</c:v>
                </c:pt>
                <c:pt idx="20" formatCode="d/m/yy\ h:mm;@">
                  <c:v>44248.727083333331</c:v>
                </c:pt>
                <c:pt idx="21" formatCode="d/m/yy\ h:mm;@">
                  <c:v>44250.727777777778</c:v>
                </c:pt>
                <c:pt idx="22" formatCode="d/m/yy\ h:mm;@">
                  <c:v>44254.746527777781</c:v>
                </c:pt>
                <c:pt idx="23" formatCode="d/m/yy\ h:mm;@">
                  <c:v>44256.638888888891</c:v>
                </c:pt>
                <c:pt idx="24" formatCode="d/m/yy\ h:mm;@">
                  <c:v>44258.713888888888</c:v>
                </c:pt>
                <c:pt idx="25" formatCode="d/m/yy\ h:mm;@">
                  <c:v>44261.665277777778</c:v>
                </c:pt>
                <c:pt idx="26" formatCode="d/m/yy\ h:mm;@">
                  <c:v>44262.6875</c:v>
                </c:pt>
                <c:pt idx="27" formatCode="d/m/yy\ h:mm;@">
                  <c:v>44262.74722222222</c:v>
                </c:pt>
                <c:pt idx="28" formatCode="d/m/yy\ h:mm;@">
                  <c:v>44262.956250000003</c:v>
                </c:pt>
                <c:pt idx="29" formatCode="d/m/yy\ h:mm;@">
                  <c:v>44263.365277777775</c:v>
                </c:pt>
                <c:pt idx="30" formatCode="d/m/yy\ h:mm;@">
                  <c:v>44263.762499999997</c:v>
                </c:pt>
                <c:pt idx="31" formatCode="d/m/yy\ h:mm;@">
                  <c:v>44265.730555555558</c:v>
                </c:pt>
                <c:pt idx="32" formatCode="d/m/yy\ h:mm;@">
                  <c:v>44267.661805555559</c:v>
                </c:pt>
                <c:pt idx="33" formatCode="d/m/yy\ h:mm;@">
                  <c:v>44268.706944444442</c:v>
                </c:pt>
                <c:pt idx="34" formatCode="d/m/yy\ h:mm;@">
                  <c:v>44269.745833333334</c:v>
                </c:pt>
                <c:pt idx="35" formatCode="d/m/yy\ h:mm;@">
                  <c:v>44273.660416666666</c:v>
                </c:pt>
                <c:pt idx="36" formatCode="d/m/yy\ h:mm;@">
                  <c:v>44280.414583333331</c:v>
                </c:pt>
                <c:pt idx="37" formatCode="d/m/yy\ h:mm;@">
                  <c:v>44283.456250000003</c:v>
                </c:pt>
                <c:pt idx="38" formatCode="d/m/yy\ h:mm;@">
                  <c:v>#N/A</c:v>
                </c:pt>
                <c:pt idx="39" formatCode="d/m/yy\ h:mm;@">
                  <c:v>#N/A</c:v>
                </c:pt>
                <c:pt idx="40" formatCode="d/m/yy\ h:mm;@">
                  <c:v>#N/A</c:v>
                </c:pt>
                <c:pt idx="41" formatCode="d/m/yy\ h:mm;@">
                  <c:v>#N/A</c:v>
                </c:pt>
                <c:pt idx="42" formatCode="d/m/yy\ h:mm;@">
                  <c:v>#N/A</c:v>
                </c:pt>
                <c:pt idx="43" formatCode="d/m/yy\ h:mm;@">
                  <c:v>#N/A</c:v>
                </c:pt>
                <c:pt idx="44" formatCode="d/m/yy\ h:mm;@">
                  <c:v>#N/A</c:v>
                </c:pt>
                <c:pt idx="45" formatCode="d/m/yy\ h:mm;@">
                  <c:v>#N/A</c:v>
                </c:pt>
                <c:pt idx="46" formatCode="d/m/yy\ h:mm;@">
                  <c:v>#N/A</c:v>
                </c:pt>
                <c:pt idx="47" formatCode="d/m/yy\ h:mm;@">
                  <c:v>#N/A</c:v>
                </c:pt>
                <c:pt idx="48" formatCode="d/m/yy\ h:mm;@">
                  <c:v>#N/A</c:v>
                </c:pt>
                <c:pt idx="49" formatCode="d/m/yy\ h:mm;@">
                  <c:v>#N/A</c:v>
                </c:pt>
                <c:pt idx="50" formatCode="d/m/yy\ h:mm;@">
                  <c:v>#N/A</c:v>
                </c:pt>
                <c:pt idx="51" formatCode="d/m/yy\ h:mm;@">
                  <c:v>#N/A</c:v>
                </c:pt>
                <c:pt idx="52" formatCode="d/m/yy\ h:mm;@">
                  <c:v>#N/A</c:v>
                </c:pt>
                <c:pt idx="53" formatCode="d/m/yy\ h:mm;@">
                  <c:v>#N/A</c:v>
                </c:pt>
                <c:pt idx="54" formatCode="d/m/yy\ h:mm;@">
                  <c:v>#N/A</c:v>
                </c:pt>
                <c:pt idx="55" formatCode="d/m/yy\ h:mm;@">
                  <c:v>#N/A</c:v>
                </c:pt>
                <c:pt idx="56" formatCode="d/m/yy\ h:mm;@">
                  <c:v>#N/A</c:v>
                </c:pt>
                <c:pt idx="57" formatCode="d/m/yy\ h:mm;@">
                  <c:v>#N/A</c:v>
                </c:pt>
                <c:pt idx="58" formatCode="d/m/yy\ h:mm;@">
                  <c:v>#N/A</c:v>
                </c:pt>
                <c:pt idx="59" formatCode="d/m/yy\ h:mm;@">
                  <c:v>#N/A</c:v>
                </c:pt>
                <c:pt idx="60" formatCode="d/m/yy\ h:mm;@">
                  <c:v>#N/A</c:v>
                </c:pt>
                <c:pt idx="61" formatCode="d/m/yy\ h:mm;@">
                  <c:v>#N/A</c:v>
                </c:pt>
                <c:pt idx="62" formatCode="d/m/yy\ h:mm;@">
                  <c:v>#N/A</c:v>
                </c:pt>
                <c:pt idx="63" formatCode="d/m/yy\ h:mm;@">
                  <c:v>#N/A</c:v>
                </c:pt>
                <c:pt idx="64" formatCode="d/m/yy\ h:mm;@">
                  <c:v>#N/A</c:v>
                </c:pt>
                <c:pt idx="65" formatCode="d/m/yy\ h:mm;@">
                  <c:v>#N/A</c:v>
                </c:pt>
                <c:pt idx="66" formatCode="d/m/yy\ h:mm;@">
                  <c:v>#N/A</c:v>
                </c:pt>
                <c:pt idx="67" formatCode="d/m/yy\ h:mm;@">
                  <c:v>#N/A</c:v>
                </c:pt>
                <c:pt idx="68" formatCode="d/m/yy\ h:mm;@">
                  <c:v>#N/A</c:v>
                </c:pt>
                <c:pt idx="69" formatCode="d/m/yy\ h:mm;@">
                  <c:v>#N/A</c:v>
                </c:pt>
                <c:pt idx="70" formatCode="d/m/yy\ h:mm;@">
                  <c:v>#N/A</c:v>
                </c:pt>
                <c:pt idx="71" formatCode="d/m/yy\ h:mm;@">
                  <c:v>#N/A</c:v>
                </c:pt>
                <c:pt idx="72" formatCode="d/m/yy\ h:mm;@">
                  <c:v>#N/A</c:v>
                </c:pt>
                <c:pt idx="73" formatCode="d/m/yy\ h:mm;@">
                  <c:v>#N/A</c:v>
                </c:pt>
                <c:pt idx="74" formatCode="d/m/yy\ h:mm;@">
                  <c:v>#N/A</c:v>
                </c:pt>
                <c:pt idx="75" formatCode="d/m/yy\ h:mm;@">
                  <c:v>#N/A</c:v>
                </c:pt>
                <c:pt idx="76" formatCode="d/m/yy\ h:mm;@">
                  <c:v>#N/A</c:v>
                </c:pt>
                <c:pt idx="77" formatCode="d/m/yy\ h:mm;@">
                  <c:v>#N/A</c:v>
                </c:pt>
                <c:pt idx="78" formatCode="d/m/yy\ h:mm;@">
                  <c:v>#N/A</c:v>
                </c:pt>
                <c:pt idx="79" formatCode="d/m/yy\ h:mm;@">
                  <c:v>#N/A</c:v>
                </c:pt>
                <c:pt idx="80" formatCode="d/m/yy\ h:mm;@">
                  <c:v>#N/A</c:v>
                </c:pt>
                <c:pt idx="81" formatCode="d/m/yy\ h:mm;@">
                  <c:v>#N/A</c:v>
                </c:pt>
                <c:pt idx="82" formatCode="d/m/yy\ h:mm;@">
                  <c:v>#N/A</c:v>
                </c:pt>
                <c:pt idx="83" formatCode="d/m/yy\ h:mm;@">
                  <c:v>#N/A</c:v>
                </c:pt>
                <c:pt idx="84" formatCode="d/m/yy\ h:mm;@">
                  <c:v>#N/A</c:v>
                </c:pt>
                <c:pt idx="85" formatCode="d/m/yy\ h:mm;@">
                  <c:v>#N/A</c:v>
                </c:pt>
                <c:pt idx="86" formatCode="d/m/yy\ h:mm;@">
                  <c:v>#N/A</c:v>
                </c:pt>
                <c:pt idx="87" formatCode="d/m/yy\ h:mm;@">
                  <c:v>#N/A</c:v>
                </c:pt>
                <c:pt idx="88" formatCode="d/m/yy\ h:mm;@">
                  <c:v>#N/A</c:v>
                </c:pt>
                <c:pt idx="89" formatCode="d/m/yy\ h:mm;@">
                  <c:v>#N/A</c:v>
                </c:pt>
                <c:pt idx="90" formatCode="d/m/yy\ h:mm;@">
                  <c:v>#N/A</c:v>
                </c:pt>
                <c:pt idx="91" formatCode="d/m/yy\ h:mm;@">
                  <c:v>#N/A</c:v>
                </c:pt>
                <c:pt idx="92" formatCode="d/m/yy\ h:mm;@">
                  <c:v>#N/A</c:v>
                </c:pt>
                <c:pt idx="93" formatCode="d/m/yy\ h:mm;@">
                  <c:v>#N/A</c:v>
                </c:pt>
                <c:pt idx="94" formatCode="d/m/yy\ h:mm;@">
                  <c:v>#N/A</c:v>
                </c:pt>
                <c:pt idx="95" formatCode="d/m/yy\ h:mm;@">
                  <c:v>#N/A</c:v>
                </c:pt>
                <c:pt idx="96" formatCode="d/m/yy\ h:mm;@">
                  <c:v>#N/A</c:v>
                </c:pt>
                <c:pt idx="97" formatCode="d/m/yy\ h:mm;@">
                  <c:v>#N/A</c:v>
                </c:pt>
                <c:pt idx="98" formatCode="d/m/yy\ h:mm;@">
                  <c:v>#N/A</c:v>
                </c:pt>
                <c:pt idx="99" formatCode="d/m/yy\ h:mm;@">
                  <c:v>#N/A</c:v>
                </c:pt>
                <c:pt idx="100" formatCode="d/m/yy\ h:mm;@">
                  <c:v>#N/A</c:v>
                </c:pt>
                <c:pt idx="101" formatCode="d/m/yy\ h:mm;@">
                  <c:v>#N/A</c:v>
                </c:pt>
                <c:pt idx="102" formatCode="d/m/yy\ h:mm;@">
                  <c:v>#N/A</c:v>
                </c:pt>
                <c:pt idx="103" formatCode="d/m/yy\ h:mm;@">
                  <c:v>#N/A</c:v>
                </c:pt>
                <c:pt idx="104" formatCode="d/m/yy\ h:mm;@">
                  <c:v>#N/A</c:v>
                </c:pt>
                <c:pt idx="105" formatCode="d/m/yy\ h:mm;@">
                  <c:v>#N/A</c:v>
                </c:pt>
                <c:pt idx="106" formatCode="d/m/yy\ h:mm;@">
                  <c:v>#N/A</c:v>
                </c:pt>
                <c:pt idx="107" formatCode="d/m/yy\ h:mm;@">
                  <c:v>#N/A</c:v>
                </c:pt>
                <c:pt idx="108" formatCode="d/m/yy\ h:mm;@">
                  <c:v>#N/A</c:v>
                </c:pt>
                <c:pt idx="109" formatCode="d/m/yy\ h:mm;@">
                  <c:v>#N/A</c:v>
                </c:pt>
                <c:pt idx="110" formatCode="d/m/yy\ h:mm;@">
                  <c:v>#N/A</c:v>
                </c:pt>
                <c:pt idx="111" formatCode="d/m/yy\ h:mm;@">
                  <c:v>#N/A</c:v>
                </c:pt>
                <c:pt idx="112" formatCode="d/m/yy\ h:mm;@">
                  <c:v>#N/A</c:v>
                </c:pt>
                <c:pt idx="113" formatCode="d/m/yy\ h:mm;@">
                  <c:v>#N/A</c:v>
                </c:pt>
                <c:pt idx="114" formatCode="d/m/yy\ h:mm;@">
                  <c:v>#N/A</c:v>
                </c:pt>
                <c:pt idx="115" formatCode="d/m/yy\ h:mm;@">
                  <c:v>#N/A</c:v>
                </c:pt>
                <c:pt idx="116" formatCode="d/m/yy\ h:mm;@">
                  <c:v>#N/A</c:v>
                </c:pt>
                <c:pt idx="117" formatCode="d/m/yy\ h:mm;@">
                  <c:v>#N/A</c:v>
                </c:pt>
                <c:pt idx="118" formatCode="d/m/yy\ h:mm;@">
                  <c:v>#N/A</c:v>
                </c:pt>
                <c:pt idx="119" formatCode="d/m/yy\ h:mm;@">
                  <c:v>#N/A</c:v>
                </c:pt>
                <c:pt idx="120" formatCode="d/m/yy\ h:mm;@">
                  <c:v>#N/A</c:v>
                </c:pt>
                <c:pt idx="121" formatCode="d/m/yy\ h:mm;@">
                  <c:v>#N/A</c:v>
                </c:pt>
                <c:pt idx="122" formatCode="d/m/yy\ h:mm;@">
                  <c:v>#N/A</c:v>
                </c:pt>
              </c:numCache>
            </c:numRef>
          </c:xVal>
          <c:yVal>
            <c:numRef>
              <c:f>Données!$Q$6:$Q$1001</c:f>
              <c:numCache>
                <c:formatCode>0" m3/j"</c:formatCode>
                <c:ptCount val="996"/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19.200000000094114</c:v>
                </c:pt>
                <c:pt idx="12">
                  <c:v>18.934256055287051</c:v>
                </c:pt>
                <c:pt idx="13">
                  <c:v>9.7959183673779702</c:v>
                </c:pt>
                <c:pt idx="14">
                  <c:v>9.5808383233132215</c:v>
                </c:pt>
                <c:pt idx="15">
                  <c:v>12.883688919472815</c:v>
                </c:pt>
                <c:pt idx="16">
                  <c:v>11.03697024348633</c:v>
                </c:pt>
                <c:pt idx="17">
                  <c:v>9.9082568806598683</c:v>
                </c:pt>
                <c:pt idx="18">
                  <c:v>10.524916943578583</c:v>
                </c:pt>
                <c:pt idx="19">
                  <c:v>12.580645161296228</c:v>
                </c:pt>
                <c:pt idx="20">
                  <c:v>14.061846082303395</c:v>
                </c:pt>
                <c:pt idx="21">
                  <c:v>#N/A</c:v>
                </c:pt>
                <c:pt idx="22">
                  <c:v>12.127365020755612</c:v>
                </c:pt>
                <c:pt idx="23">
                  <c:v>13.739449541296143</c:v>
                </c:pt>
                <c:pt idx="24">
                  <c:v>12.530120481945286</c:v>
                </c:pt>
                <c:pt idx="25">
                  <c:v>26.08941176469159</c:v>
                </c:pt>
                <c:pt idx="26">
                  <c:v>34.239130434793438</c:v>
                </c:pt>
                <c:pt idx="27">
                  <c:v>33.488372094020562</c:v>
                </c:pt>
                <c:pt idx="28">
                  <c:v>#N/A</c:v>
                </c:pt>
                <c:pt idx="29">
                  <c:v>#N/A</c:v>
                </c:pt>
                <c:pt idx="30">
                  <c:v>28.527131783151688</c:v>
                </c:pt>
                <c:pt idx="31">
                  <c:v>13.21100917427828</c:v>
                </c:pt>
                <c:pt idx="32">
                  <c:v>10.873786407758796</c:v>
                </c:pt>
                <c:pt idx="33">
                  <c:v>10.524916943578583</c:v>
                </c:pt>
                <c:pt idx="34">
                  <c:v>9.6256684491693978</c:v>
                </c:pt>
                <c:pt idx="35">
                  <c:v>9.1963810537565536</c:v>
                </c:pt>
                <c:pt idx="36">
                  <c:v>9.9198025909946388</c:v>
                </c:pt>
                <c:pt idx="37">
                  <c:v>10.84931506847585</c:v>
                </c:pt>
                <c:pt idx="38">
                  <c:v>0.14362022611999711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9AC8-EC4A-86EE-DE90C376F24A}"/>
            </c:ext>
          </c:extLst>
        </c:ser>
        <c:axId val="80429440"/>
        <c:axId val="80431360"/>
      </c:scatterChart>
      <c:valAx>
        <c:axId val="80429440"/>
        <c:scaling>
          <c:orientation val="minMax"/>
        </c:scaling>
        <c:axPos val="b"/>
        <c:numFmt formatCode="dd/mm/yy;@" sourceLinked="0"/>
        <c:tickLblPos val="nextTo"/>
        <c:crossAx val="80431360"/>
        <c:crosses val="autoZero"/>
        <c:crossBetween val="midCat"/>
      </c:valAx>
      <c:valAx>
        <c:axId val="80431360"/>
        <c:scaling>
          <c:orientation val="minMax"/>
          <c:min val="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FR" sz="1400" baseline="0"/>
                  <a:t>Débits journaliers</a:t>
                </a:r>
              </a:p>
              <a:p>
                <a:pPr>
                  <a:defRPr/>
                </a:pPr>
                <a:r>
                  <a:rPr lang="fr-FR" sz="1200" i="1" baseline="0"/>
                  <a:t>(supposant une consommation linéaire sur 24 heures)</a:t>
                </a:r>
                <a:endParaRPr lang="fr-FR" sz="1200" i="1"/>
              </a:p>
            </c:rich>
          </c:tx>
        </c:title>
        <c:numFmt formatCode="#,##0&quot; m3/j&quot;" sourceLinked="0"/>
        <c:tickLblPos val="nextTo"/>
        <c:txPr>
          <a:bodyPr/>
          <a:lstStyle/>
          <a:p>
            <a:pPr>
              <a:defRPr sz="1200"/>
            </a:pPr>
            <a:endParaRPr lang="fr-FR"/>
          </a:p>
        </c:txPr>
        <c:crossAx val="80429440"/>
        <c:crosses val="autoZero"/>
        <c:crossBetween val="midCat"/>
      </c:valAx>
    </c:plotArea>
    <c:legend>
      <c:legendPos val="l"/>
      <c:layout>
        <c:manualLayout>
          <c:xMode val="edge"/>
          <c:yMode val="edge"/>
          <c:x val="0.12552516121990168"/>
          <c:y val="0.76489795730484056"/>
          <c:w val="0.14141369865839373"/>
          <c:h val="0.12921111784595146"/>
        </c:manualLayout>
      </c:layout>
      <c:overlay val="1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1100"/>
          </a:pPr>
          <a:endParaRPr lang="fr-FR"/>
        </a:p>
      </c:txPr>
    </c:legend>
    <c:plotVisOnly val="1"/>
    <c:dispBlanksAs val="gap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en-US" i="0"/>
              <a:t>Ecart</a:t>
            </a:r>
            <a:r>
              <a:rPr lang="en-US" i="0" baseline="0"/>
              <a:t> entrée/sortie du château d'eau</a:t>
            </a:r>
            <a:endParaRPr lang="en-US" i="0"/>
          </a:p>
        </c:rich>
      </c:tx>
      <c:layout/>
    </c:title>
    <c:plotArea>
      <c:layout/>
      <c:scatterChart>
        <c:scatterStyle val="smoothMarker"/>
        <c:ser>
          <c:idx val="0"/>
          <c:order val="0"/>
          <c:tx>
            <c:strRef>
              <c:f>Données!$M$4</c:f>
              <c:strCache>
                <c:ptCount val="1"/>
                <c:pt idx="0">
                  <c:v>Perte entrée/sortie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Données!$L$37:$L$1000</c:f>
              <c:numCache>
                <c:formatCode>d/m/yy\ h:mm;@</c:formatCode>
                <c:ptCount val="964"/>
                <c:pt idx="0">
                  <c:v>44265.730555555558</c:v>
                </c:pt>
                <c:pt idx="1">
                  <c:v>44267.661805555559</c:v>
                </c:pt>
                <c:pt idx="2">
                  <c:v>44268.706944444442</c:v>
                </c:pt>
                <c:pt idx="3">
                  <c:v>44269.745833333334</c:v>
                </c:pt>
                <c:pt idx="4">
                  <c:v>44273.660416666666</c:v>
                </c:pt>
                <c:pt idx="5">
                  <c:v>44280.414583333331</c:v>
                </c:pt>
                <c:pt idx="6">
                  <c:v>44283.456250000003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</c:numCache>
            </c:numRef>
          </c:xVal>
          <c:yVal>
            <c:numRef>
              <c:f>Données!$M$37:$M$1000</c:f>
              <c:numCache>
                <c:formatCode>0" m3"</c:formatCode>
                <c:ptCount val="964"/>
                <c:pt idx="0">
                  <c:v>0</c:v>
                </c:pt>
                <c:pt idx="1">
                  <c:v>-3</c:v>
                </c:pt>
                <c:pt idx="2">
                  <c:v>-4</c:v>
                </c:pt>
                <c:pt idx="3">
                  <c:v>-1</c:v>
                </c:pt>
                <c:pt idx="4">
                  <c:v>-6</c:v>
                </c:pt>
                <c:pt idx="5">
                  <c:v>-11</c:v>
                </c:pt>
                <c:pt idx="6">
                  <c:v>-13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0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6B05-5846-B41E-22A38EB8D962}"/>
            </c:ext>
          </c:extLst>
        </c:ser>
        <c:axId val="89649920"/>
        <c:axId val="89651456"/>
      </c:scatterChart>
      <c:scatterChart>
        <c:scatterStyle val="smoothMarker"/>
        <c:ser>
          <c:idx val="2"/>
          <c:order val="1"/>
          <c:tx>
            <c:v>Perte en %</c:v>
          </c:tx>
          <c:spPr>
            <a:ln w="635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Données!$L$37:$L$1000</c:f>
              <c:numCache>
                <c:formatCode>d/m/yy\ h:mm;@</c:formatCode>
                <c:ptCount val="964"/>
                <c:pt idx="0">
                  <c:v>44265.730555555558</c:v>
                </c:pt>
                <c:pt idx="1">
                  <c:v>44267.661805555559</c:v>
                </c:pt>
                <c:pt idx="2">
                  <c:v>44268.706944444442</c:v>
                </c:pt>
                <c:pt idx="3">
                  <c:v>44269.745833333334</c:v>
                </c:pt>
                <c:pt idx="4">
                  <c:v>44273.660416666666</c:v>
                </c:pt>
                <c:pt idx="5">
                  <c:v>44280.414583333331</c:v>
                </c:pt>
                <c:pt idx="6">
                  <c:v>44283.456250000003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</c:numCache>
            </c:numRef>
          </c:xVal>
          <c:yVal>
            <c:numRef>
              <c:f>Données!$N$37:$N$1000</c:f>
              <c:numCache>
                <c:formatCode>0%</c:formatCode>
                <c:ptCount val="964"/>
                <c:pt idx="0">
                  <c:v>#N/A</c:v>
                </c:pt>
                <c:pt idx="1">
                  <c:v>-2.7777777777777776E-2</c:v>
                </c:pt>
                <c:pt idx="2">
                  <c:v>#N/A</c:v>
                </c:pt>
                <c:pt idx="3">
                  <c:v>#N/A</c:v>
                </c:pt>
                <c:pt idx="4">
                  <c:v>-5.9880239520958087E-3</c:v>
                </c:pt>
                <c:pt idx="5">
                  <c:v>-1.2722646310432569E-2</c:v>
                </c:pt>
                <c:pt idx="6">
                  <c:v>-1.1111111111111112E-2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0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</c:numCache>
            </c:numRef>
          </c:yVal>
          <c:smooth val="1"/>
        </c:ser>
        <c:axId val="87853312"/>
        <c:axId val="87851392"/>
      </c:scatterChart>
      <c:valAx>
        <c:axId val="89649920"/>
        <c:scaling>
          <c:orientation val="minMax"/>
        </c:scaling>
        <c:axPos val="b"/>
        <c:numFmt formatCode="dd/mm/yy;@" sourceLinked="0"/>
        <c:majorTickMark val="cross"/>
        <c:tickLblPos val="low"/>
        <c:crossAx val="89651456"/>
        <c:crosses val="autoZero"/>
        <c:crossBetween val="midCat"/>
      </c:valAx>
      <c:valAx>
        <c:axId val="8965145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FR" sz="1400">
                    <a:solidFill>
                      <a:schemeClr val="accent1">
                        <a:lumMod val="75000"/>
                      </a:schemeClr>
                    </a:solidFill>
                  </a:rPr>
                  <a:t>Ecart</a:t>
                </a:r>
                <a:r>
                  <a:rPr lang="fr-FR" sz="1400" baseline="0">
                    <a:solidFill>
                      <a:schemeClr val="accent1">
                        <a:lumMod val="75000"/>
                      </a:schemeClr>
                    </a:solidFill>
                  </a:rPr>
                  <a:t> sorties moins entrées en cumul depuis le 10/03/2021</a:t>
                </a:r>
                <a:endParaRPr lang="fr-FR" sz="1400">
                  <a:solidFill>
                    <a:schemeClr val="accent1">
                      <a:lumMod val="75000"/>
                    </a:schemeClr>
                  </a:solidFill>
                </a:endParaRPr>
              </a:p>
            </c:rich>
          </c:tx>
          <c:layout/>
        </c:title>
        <c:numFmt formatCode="0&quot; m3&quot;" sourceLinked="1"/>
        <c:tickLblPos val="nextTo"/>
        <c:txPr>
          <a:bodyPr/>
          <a:lstStyle/>
          <a:p>
            <a:pPr>
              <a:defRPr sz="1200" b="1">
                <a:solidFill>
                  <a:schemeClr val="accent1">
                    <a:lumMod val="75000"/>
                  </a:schemeClr>
                </a:solidFill>
              </a:defRPr>
            </a:pPr>
            <a:endParaRPr lang="fr-FR"/>
          </a:p>
        </c:txPr>
        <c:crossAx val="89649920"/>
        <c:crosses val="autoZero"/>
        <c:crossBetween val="midCat"/>
        <c:majorUnit val="1"/>
      </c:valAx>
      <c:valAx>
        <c:axId val="87851392"/>
        <c:scaling>
          <c:orientation val="minMax"/>
        </c:scaling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FR" sz="1400" b="0">
                    <a:solidFill>
                      <a:srgbClr val="FF0000"/>
                    </a:solidFill>
                  </a:rPr>
                  <a:t>Ecart en pourcentage</a:t>
                </a:r>
                <a:r>
                  <a:rPr lang="fr-FR" sz="1400" b="0" baseline="0">
                    <a:solidFill>
                      <a:srgbClr val="FF0000"/>
                    </a:solidFill>
                  </a:rPr>
                  <a:t> des entrées (entre deux relevés)</a:t>
                </a:r>
                <a:endParaRPr lang="fr-FR" sz="1400" b="0">
                  <a:solidFill>
                    <a:srgbClr val="FF0000"/>
                  </a:solidFill>
                </a:endParaRPr>
              </a:p>
            </c:rich>
          </c:tx>
          <c:layout/>
        </c:title>
        <c:numFmt formatCode="0%" sourceLinked="1"/>
        <c:tickLblPos val="nextTo"/>
        <c:txPr>
          <a:bodyPr/>
          <a:lstStyle/>
          <a:p>
            <a:pPr>
              <a:defRPr>
                <a:solidFill>
                  <a:srgbClr val="FF0000"/>
                </a:solidFill>
              </a:defRPr>
            </a:pPr>
            <a:endParaRPr lang="fr-FR"/>
          </a:p>
        </c:txPr>
        <c:crossAx val="87853312"/>
        <c:crosses val="max"/>
        <c:crossBetween val="midCat"/>
        <c:majorUnit val="1.0000000000000004E-2"/>
      </c:valAx>
      <c:valAx>
        <c:axId val="87853312"/>
        <c:scaling>
          <c:orientation val="minMax"/>
        </c:scaling>
        <c:delete val="1"/>
        <c:axPos val="b"/>
        <c:numFmt formatCode="d/m/yy\ h:mm;@" sourceLinked="1"/>
        <c:tickLblPos val="nextTo"/>
        <c:crossAx val="87851392"/>
        <c:crosses val="autoZero"/>
        <c:crossBetween val="midCat"/>
      </c:valAx>
    </c:plotArea>
    <c:dispBlanksAs val="gap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1" workbookViewId="0" zoomToFit="1"/>
  </sheetViews>
  <pageMargins left="0.7" right="0.7" top="0.75" bottom="0.75" header="0.3" footer="0.3"/>
  <pageSetup paperSize="9" orientation="landscape" horizontalDpi="0" verticalDpi="0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tabSelected="1" zoomScale="10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8094" cy="6082797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8094" cy="6082797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0.12766</cdr:x>
      <cdr:y>0.61861</cdr:y>
    </cdr:from>
    <cdr:to>
      <cdr:x>0.24369</cdr:x>
      <cdr:y>0.91452</cdr:y>
    </cdr:to>
    <cdr:sp macro="" textlink="">
      <cdr:nvSpPr>
        <cdr:cNvPr id="2" name="Flèche vers le bas 1"/>
        <cdr:cNvSpPr/>
      </cdr:nvSpPr>
      <cdr:spPr>
        <a:xfrm xmlns:a="http://schemas.openxmlformats.org/drawingml/2006/main">
          <a:off x="1188273" y="3762875"/>
          <a:ext cx="1080018" cy="1799960"/>
        </a:xfrm>
        <a:prstGeom xmlns:a="http://schemas.openxmlformats.org/drawingml/2006/main" prst="downArrow">
          <a:avLst/>
        </a:prstGeom>
        <a:solidFill xmlns:a="http://schemas.openxmlformats.org/drawingml/2006/main">
          <a:schemeClr val="bg1"/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="vert270" anchor="ctr" anchorCtr="1"/>
        <a:lstStyle xmlns:a="http://schemas.openxmlformats.org/drawingml/2006/main"/>
        <a:p xmlns:a="http://schemas.openxmlformats.org/drawingml/2006/main">
          <a:r>
            <a:rPr lang="fr-FR" sz="1000">
              <a:solidFill>
                <a:schemeClr val="tx1"/>
              </a:solidFill>
            </a:rPr>
            <a:t>Plus d'entrée que de sortie</a:t>
          </a:r>
        </a:p>
        <a:p xmlns:a="http://schemas.openxmlformats.org/drawingml/2006/main">
          <a:r>
            <a:rPr lang="fr-FR" sz="1000">
              <a:solidFill>
                <a:schemeClr val="tx1"/>
              </a:solidFill>
            </a:rPr>
            <a:t>(fuite au château</a:t>
          </a:r>
          <a:r>
            <a:rPr lang="fr-FR" sz="1000" baseline="0">
              <a:solidFill>
                <a:schemeClr val="tx1"/>
              </a:solidFill>
            </a:rPr>
            <a:t> d'eau?)</a:t>
          </a:r>
          <a:endParaRPr lang="fr-FR" sz="1000">
            <a:solidFill>
              <a:schemeClr val="tx1"/>
            </a:solidFill>
          </a:endParaRPr>
        </a:p>
      </cdr:txBody>
    </cdr:sp>
  </cdr:relSizeAnchor>
  <cdr:relSizeAnchor xmlns:cdr="http://schemas.openxmlformats.org/drawingml/2006/chartDrawing">
    <cdr:from>
      <cdr:x>0.12563</cdr:x>
      <cdr:y>0.11163</cdr:y>
    </cdr:from>
    <cdr:to>
      <cdr:x>0.24166</cdr:x>
      <cdr:y>0.40754</cdr:y>
    </cdr:to>
    <cdr:sp macro="" textlink="">
      <cdr:nvSpPr>
        <cdr:cNvPr id="3" name="Flèche vers le haut 2"/>
        <cdr:cNvSpPr/>
      </cdr:nvSpPr>
      <cdr:spPr>
        <a:xfrm xmlns:a="http://schemas.openxmlformats.org/drawingml/2006/main">
          <a:off x="1169412" y="679038"/>
          <a:ext cx="1080018" cy="1799960"/>
        </a:xfrm>
        <a:prstGeom xmlns:a="http://schemas.openxmlformats.org/drawingml/2006/main" prst="upArrow">
          <a:avLst/>
        </a:prstGeom>
        <a:solidFill xmlns:a="http://schemas.openxmlformats.org/drawingml/2006/main">
          <a:schemeClr val="bg1"/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="vert270" anchor="ctr" anchorCtr="1"/>
        <a:lstStyle xmlns:a="http://schemas.openxmlformats.org/drawingml/2006/main"/>
        <a:p xmlns:a="http://schemas.openxmlformats.org/drawingml/2006/main">
          <a:r>
            <a:rPr lang="fr-FR" sz="1000">
              <a:solidFill>
                <a:schemeClr val="tx1"/>
              </a:solidFill>
            </a:rPr>
            <a:t>Plus</a:t>
          </a:r>
          <a:r>
            <a:rPr lang="fr-FR" sz="1000" baseline="0">
              <a:solidFill>
                <a:schemeClr val="tx1"/>
              </a:solidFill>
            </a:rPr>
            <a:t> de sortie que d'entrée </a:t>
          </a:r>
        </a:p>
        <a:p xmlns:a="http://schemas.openxmlformats.org/drawingml/2006/main">
          <a:r>
            <a:rPr lang="fr-FR" sz="1000" baseline="0">
              <a:solidFill>
                <a:schemeClr val="tx1"/>
              </a:solidFill>
            </a:rPr>
            <a:t>(ralentissement du</a:t>
          </a:r>
        </a:p>
        <a:p xmlns:a="http://schemas.openxmlformats.org/drawingml/2006/main">
          <a:r>
            <a:rPr lang="fr-FR" sz="1000" baseline="0">
              <a:solidFill>
                <a:schemeClr val="tx1"/>
              </a:solidFill>
            </a:rPr>
            <a:t>compteur d'entrée ?)</a:t>
          </a:r>
          <a:endParaRPr lang="fr-FR" sz="1000">
            <a:solidFill>
              <a:schemeClr val="tx1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S128"/>
  <sheetViews>
    <sheetView zoomScaleNormal="60" zoomScaleSheetLayoutView="100" workbookViewId="0">
      <pane ySplit="5" topLeftCell="A22" activePane="bottomLeft" state="frozen"/>
      <selection activeCell="D1" sqref="D1:D1048576"/>
      <selection pane="bottomLeft" activeCell="N38" sqref="N38"/>
    </sheetView>
  </sheetViews>
  <sheetFormatPr baseColWidth="10" defaultColWidth="9.140625" defaultRowHeight="15"/>
  <cols>
    <col min="1" max="1" width="14" style="2" customWidth="1"/>
    <col min="2" max="2" width="12.85546875" style="8" customWidth="1"/>
    <col min="3" max="4" width="10.28515625" style="8" customWidth="1"/>
    <col min="5" max="7" width="10.5703125" style="17" customWidth="1"/>
    <col min="8" max="10" width="10.5703125" style="9" customWidth="1"/>
    <col min="11" max="11" width="17.7109375" customWidth="1"/>
    <col min="12" max="12" width="12.85546875" style="10" bestFit="1" customWidth="1"/>
    <col min="13" max="13" width="10.5703125" style="11" customWidth="1"/>
    <col min="14" max="14" width="10.5703125" style="26" customWidth="1"/>
    <col min="15" max="17" width="9.85546875" style="12" customWidth="1"/>
    <col min="18" max="18" width="43" customWidth="1"/>
    <col min="19" max="19" width="9.28515625" bestFit="1" customWidth="1"/>
  </cols>
  <sheetData>
    <row r="1" spans="1:18" s="21" customFormat="1">
      <c r="A1" s="19" t="s">
        <v>0</v>
      </c>
      <c r="B1" s="20"/>
      <c r="C1" s="20"/>
      <c r="D1" s="20"/>
      <c r="E1" s="16" t="s">
        <v>11</v>
      </c>
      <c r="F1" s="16"/>
      <c r="G1" s="16"/>
      <c r="H1" s="20"/>
      <c r="I1" s="20"/>
      <c r="J1" s="20"/>
      <c r="M1" s="20"/>
      <c r="N1" s="24"/>
      <c r="O1" s="16"/>
      <c r="P1" s="16"/>
      <c r="Q1" s="16"/>
    </row>
    <row r="2" spans="1:18" s="21" customFormat="1">
      <c r="A2" s="22"/>
      <c r="B2" s="20"/>
      <c r="C2" s="20"/>
      <c r="D2" s="20"/>
      <c r="E2" s="16"/>
      <c r="F2" s="16"/>
      <c r="G2" s="16"/>
      <c r="H2" s="20"/>
      <c r="I2" s="20"/>
      <c r="J2" s="20"/>
      <c r="M2" s="20"/>
      <c r="N2" s="24"/>
      <c r="O2" s="16"/>
      <c r="P2" s="16"/>
      <c r="Q2" s="16"/>
    </row>
    <row r="3" spans="1:18" ht="32.25" customHeight="1">
      <c r="B3" s="27" t="s">
        <v>22</v>
      </c>
      <c r="C3" s="34" t="s">
        <v>21</v>
      </c>
      <c r="D3" s="34"/>
      <c r="E3" s="32" t="s">
        <v>4</v>
      </c>
      <c r="F3" s="32"/>
      <c r="G3" s="32"/>
      <c r="H3" s="33" t="s">
        <v>6</v>
      </c>
      <c r="I3" s="33"/>
      <c r="J3" s="33"/>
      <c r="K3" t="s">
        <v>7</v>
      </c>
      <c r="L3" s="42" t="s">
        <v>23</v>
      </c>
      <c r="M3" s="43"/>
      <c r="N3" s="43"/>
      <c r="O3" s="43"/>
      <c r="P3" s="43"/>
      <c r="Q3" s="44"/>
    </row>
    <row r="4" spans="1:18" ht="18" customHeight="1">
      <c r="B4" s="27"/>
      <c r="C4" s="27" t="s">
        <v>24</v>
      </c>
      <c r="D4" s="35" t="s">
        <v>3</v>
      </c>
      <c r="E4" s="36" t="s">
        <v>2</v>
      </c>
      <c r="F4" s="36" t="s">
        <v>3</v>
      </c>
      <c r="G4" s="37" t="s">
        <v>5</v>
      </c>
      <c r="H4" s="39" t="s">
        <v>27</v>
      </c>
      <c r="I4" s="40" t="s">
        <v>24</v>
      </c>
      <c r="J4" s="41" t="s">
        <v>3</v>
      </c>
      <c r="L4" s="30" t="s">
        <v>1</v>
      </c>
      <c r="M4" s="38" t="s">
        <v>26</v>
      </c>
      <c r="N4" s="38"/>
      <c r="O4" s="28" t="s">
        <v>25</v>
      </c>
      <c r="P4" s="28"/>
      <c r="Q4" s="29"/>
    </row>
    <row r="5" spans="1:18" ht="27.75" customHeight="1">
      <c r="A5" s="1" t="s">
        <v>1</v>
      </c>
      <c r="B5" s="27"/>
      <c r="C5" s="27"/>
      <c r="D5" s="35"/>
      <c r="E5" s="36"/>
      <c r="F5" s="36"/>
      <c r="G5" s="37"/>
      <c r="H5" s="39"/>
      <c r="I5" s="40"/>
      <c r="J5" s="41"/>
      <c r="L5" s="31"/>
      <c r="M5" s="23" t="s">
        <v>29</v>
      </c>
      <c r="N5" s="25" t="s">
        <v>30</v>
      </c>
      <c r="O5" s="13" t="s">
        <v>24</v>
      </c>
      <c r="P5" s="14" t="s">
        <v>13</v>
      </c>
      <c r="Q5" s="14" t="s">
        <v>12</v>
      </c>
    </row>
    <row r="6" spans="1:18">
      <c r="A6" s="1">
        <v>44013</v>
      </c>
      <c r="B6" s="8" t="e">
        <f>NA()</f>
        <v>#N/A</v>
      </c>
      <c r="C6" s="7" t="e">
        <f>NA()</f>
        <v>#N/A</v>
      </c>
      <c r="D6" s="7">
        <v>0</v>
      </c>
      <c r="E6" s="18"/>
    </row>
    <row r="7" spans="1:18">
      <c r="A7" s="1">
        <v>44153.625</v>
      </c>
      <c r="B7" s="8" t="e">
        <f>NA()</f>
        <v>#N/A</v>
      </c>
      <c r="C7" s="7">
        <v>0</v>
      </c>
      <c r="D7" s="7" t="e">
        <f>NA()</f>
        <v>#N/A</v>
      </c>
      <c r="E7" s="18"/>
    </row>
    <row r="8" spans="1:18">
      <c r="A8" s="2">
        <v>44198.466666666667</v>
      </c>
      <c r="B8" s="8" t="e">
        <f>NA()</f>
        <v>#N/A</v>
      </c>
      <c r="C8" s="8">
        <v>2632</v>
      </c>
      <c r="D8" s="7" t="e">
        <f>NA()</f>
        <v>#N/A</v>
      </c>
      <c r="E8" s="17">
        <f>(C8-C7)/(A8-$A7)</f>
        <v>58.695409775134095</v>
      </c>
      <c r="F8" s="17" t="e">
        <f>(D8-D7)/($A8-$A7)</f>
        <v>#N/A</v>
      </c>
      <c r="G8" s="17" t="e">
        <f>E8-F8</f>
        <v>#N/A</v>
      </c>
      <c r="L8" s="15">
        <f>A8</f>
        <v>44198.466666666667</v>
      </c>
      <c r="M8" s="11" t="e">
        <f>NA()</f>
        <v>#N/A</v>
      </c>
      <c r="N8" s="26" t="e">
        <f>NA()</f>
        <v>#N/A</v>
      </c>
      <c r="O8" s="12">
        <f>E8</f>
        <v>58.695409775134095</v>
      </c>
      <c r="P8" s="12" t="e">
        <f t="shared" ref="P8:P15" si="0">G8</f>
        <v>#N/A</v>
      </c>
      <c r="Q8" s="12" t="e">
        <f t="shared" ref="Q8:Q15" si="1">F8</f>
        <v>#N/A</v>
      </c>
      <c r="R8" s="3"/>
    </row>
    <row r="9" spans="1:18">
      <c r="A9" s="2">
        <v>44205.571527777778</v>
      </c>
      <c r="B9" s="8" t="e">
        <f>NA()</f>
        <v>#N/A</v>
      </c>
      <c r="C9" s="8">
        <v>3052</v>
      </c>
      <c r="D9" s="7" t="e">
        <f>NA()</f>
        <v>#N/A</v>
      </c>
      <c r="E9" s="17">
        <f t="shared" ref="E9:E72" si="2">(C9-C8)/(A9-$A8)</f>
        <v>59.114456064902136</v>
      </c>
      <c r="F9" s="17" t="e">
        <f t="shared" ref="F9:F72" si="3">(D9-D8)/($A9-$A8)</f>
        <v>#N/A</v>
      </c>
      <c r="G9" s="17" t="e">
        <f t="shared" ref="G9:G72" si="4">E9-F9</f>
        <v>#N/A</v>
      </c>
      <c r="L9" s="15">
        <f t="shared" ref="L9:L19" si="5">A9</f>
        <v>44205.571527777778</v>
      </c>
      <c r="M9" s="11" t="e">
        <f>NA()</f>
        <v>#N/A</v>
      </c>
      <c r="N9" s="26" t="e">
        <f>NA()</f>
        <v>#N/A</v>
      </c>
      <c r="O9" s="12">
        <f t="shared" ref="O9:O19" si="6">E9</f>
        <v>59.114456064902136</v>
      </c>
      <c r="P9" s="12" t="e">
        <f t="shared" si="0"/>
        <v>#N/A</v>
      </c>
      <c r="Q9" s="12" t="e">
        <f t="shared" si="1"/>
        <v>#N/A</v>
      </c>
    </row>
    <row r="10" spans="1:18">
      <c r="A10" s="2">
        <v>44212.552777777775</v>
      </c>
      <c r="B10" s="8" t="e">
        <f>NA()</f>
        <v>#N/A</v>
      </c>
      <c r="C10" s="8">
        <v>3470</v>
      </c>
      <c r="D10" s="7" t="e">
        <f>NA()</f>
        <v>#N/A</v>
      </c>
      <c r="E10" s="17">
        <f t="shared" si="2"/>
        <v>59.874664279344564</v>
      </c>
      <c r="F10" s="17" t="e">
        <f t="shared" si="3"/>
        <v>#N/A</v>
      </c>
      <c r="G10" s="17" t="e">
        <f t="shared" si="4"/>
        <v>#N/A</v>
      </c>
      <c r="L10" s="15">
        <f t="shared" si="5"/>
        <v>44212.552777777775</v>
      </c>
      <c r="M10" s="11" t="e">
        <f>NA()</f>
        <v>#N/A</v>
      </c>
      <c r="N10" s="26" t="e">
        <f>NA()</f>
        <v>#N/A</v>
      </c>
      <c r="O10" s="12">
        <f t="shared" si="6"/>
        <v>59.874664279344564</v>
      </c>
      <c r="P10" s="12" t="e">
        <f t="shared" si="0"/>
        <v>#N/A</v>
      </c>
      <c r="Q10" s="12" t="e">
        <f t="shared" si="1"/>
        <v>#N/A</v>
      </c>
    </row>
    <row r="11" spans="1:18">
      <c r="A11" s="2">
        <v>44219.39166666667</v>
      </c>
      <c r="B11" s="8" t="e">
        <f>NA()</f>
        <v>#N/A</v>
      </c>
      <c r="C11" s="8">
        <v>3883</v>
      </c>
      <c r="D11" s="7" t="e">
        <f>NA()</f>
        <v>#N/A</v>
      </c>
      <c r="E11" s="17">
        <f t="shared" si="2"/>
        <v>60.389926888655538</v>
      </c>
      <c r="F11" s="17" t="e">
        <f t="shared" si="3"/>
        <v>#N/A</v>
      </c>
      <c r="G11" s="17" t="e">
        <f t="shared" si="4"/>
        <v>#N/A</v>
      </c>
      <c r="L11" s="15">
        <f t="shared" si="5"/>
        <v>44219.39166666667</v>
      </c>
      <c r="M11" s="11" t="e">
        <f>NA()</f>
        <v>#N/A</v>
      </c>
      <c r="N11" s="26" t="e">
        <f>NA()</f>
        <v>#N/A</v>
      </c>
      <c r="O11" s="12">
        <f t="shared" si="6"/>
        <v>60.389926888655538</v>
      </c>
      <c r="P11" s="12" t="e">
        <f t="shared" si="0"/>
        <v>#N/A</v>
      </c>
      <c r="Q11" s="12" t="e">
        <f t="shared" si="1"/>
        <v>#N/A</v>
      </c>
    </row>
    <row r="12" spans="1:18">
      <c r="A12" s="2">
        <v>44226.445138888892</v>
      </c>
      <c r="B12" s="8" t="e">
        <f>NA()</f>
        <v>#N/A</v>
      </c>
      <c r="C12" s="8">
        <v>4321</v>
      </c>
      <c r="D12" s="7" t="e">
        <f>NA()</f>
        <v>#N/A</v>
      </c>
      <c r="E12" s="17">
        <f t="shared" si="2"/>
        <v>62.097075908243468</v>
      </c>
      <c r="F12" s="17" t="e">
        <f t="shared" si="3"/>
        <v>#N/A</v>
      </c>
      <c r="G12" s="17" t="e">
        <f t="shared" si="4"/>
        <v>#N/A</v>
      </c>
      <c r="L12" s="15">
        <f t="shared" si="5"/>
        <v>44226.445138888892</v>
      </c>
      <c r="M12" s="11" t="e">
        <f>NA()</f>
        <v>#N/A</v>
      </c>
      <c r="N12" s="26" t="e">
        <f>NA()</f>
        <v>#N/A</v>
      </c>
      <c r="O12" s="12">
        <f t="shared" si="6"/>
        <v>62.097075908243468</v>
      </c>
      <c r="P12" s="12" t="e">
        <f t="shared" si="0"/>
        <v>#N/A</v>
      </c>
      <c r="Q12" s="12" t="e">
        <f t="shared" si="1"/>
        <v>#N/A</v>
      </c>
    </row>
    <row r="13" spans="1:18">
      <c r="A13" s="2">
        <v>44233.504166666666</v>
      </c>
      <c r="B13" s="8" t="e">
        <f>NA()</f>
        <v>#N/A</v>
      </c>
      <c r="C13" s="8">
        <v>4785</v>
      </c>
      <c r="D13" s="7" t="e">
        <f>NA()</f>
        <v>#N/A</v>
      </c>
      <c r="E13" s="17">
        <f t="shared" si="2"/>
        <v>65.731431382231449</v>
      </c>
      <c r="F13" s="17" t="e">
        <f t="shared" si="3"/>
        <v>#N/A</v>
      </c>
      <c r="G13" s="17" t="e">
        <f t="shared" si="4"/>
        <v>#N/A</v>
      </c>
      <c r="L13" s="15">
        <f t="shared" si="5"/>
        <v>44233.504166666666</v>
      </c>
      <c r="M13" s="11" t="e">
        <f>NA()</f>
        <v>#N/A</v>
      </c>
      <c r="N13" s="26" t="e">
        <f>NA()</f>
        <v>#N/A</v>
      </c>
      <c r="O13" s="12">
        <f t="shared" si="6"/>
        <v>65.731431382231449</v>
      </c>
      <c r="P13" s="12" t="e">
        <f t="shared" si="0"/>
        <v>#N/A</v>
      </c>
      <c r="Q13" s="12" t="e">
        <f t="shared" si="1"/>
        <v>#N/A</v>
      </c>
    </row>
    <row r="14" spans="1:18">
      <c r="A14" s="2">
        <v>44233.941666666666</v>
      </c>
      <c r="B14" s="8" t="e">
        <f>NA()</f>
        <v>#N/A</v>
      </c>
      <c r="C14" s="8">
        <v>4815</v>
      </c>
      <c r="D14" s="7" t="e">
        <f>NA()</f>
        <v>#N/A</v>
      </c>
      <c r="E14" s="17">
        <f t="shared" si="2"/>
        <v>68.571428571428569</v>
      </c>
      <c r="F14" s="17" t="e">
        <f t="shared" si="3"/>
        <v>#N/A</v>
      </c>
      <c r="G14" s="17" t="e">
        <f t="shared" si="4"/>
        <v>#N/A</v>
      </c>
      <c r="L14" s="15">
        <f t="shared" si="5"/>
        <v>44233.941666666666</v>
      </c>
      <c r="M14" s="11" t="e">
        <f>NA()</f>
        <v>#N/A</v>
      </c>
      <c r="N14" s="26" t="e">
        <f>NA()</f>
        <v>#N/A</v>
      </c>
      <c r="O14" s="12" t="e">
        <f>NA()</f>
        <v>#N/A</v>
      </c>
      <c r="P14" s="12" t="e">
        <f t="shared" si="0"/>
        <v>#N/A</v>
      </c>
      <c r="Q14" s="12" t="e">
        <f t="shared" si="1"/>
        <v>#N/A</v>
      </c>
    </row>
    <row r="15" spans="1:18">
      <c r="A15" s="2">
        <v>44234.293749999997</v>
      </c>
      <c r="B15" s="8" t="e">
        <f>NA()</f>
        <v>#N/A</v>
      </c>
      <c r="C15" s="8">
        <v>4829</v>
      </c>
      <c r="D15" s="7" t="e">
        <f>NA()</f>
        <v>#N/A</v>
      </c>
      <c r="E15" s="17">
        <f t="shared" si="2"/>
        <v>39.763313609686584</v>
      </c>
      <c r="F15" s="17" t="e">
        <f t="shared" si="3"/>
        <v>#N/A</v>
      </c>
      <c r="G15" s="17" t="e">
        <f>E15-F15</f>
        <v>#N/A</v>
      </c>
      <c r="L15" s="15">
        <f t="shared" si="5"/>
        <v>44234.293749999997</v>
      </c>
      <c r="M15" s="11" t="e">
        <f>NA()</f>
        <v>#N/A</v>
      </c>
      <c r="N15" s="26" t="e">
        <f>NA()</f>
        <v>#N/A</v>
      </c>
      <c r="O15" s="12" t="e">
        <f>NA()</f>
        <v>#N/A</v>
      </c>
      <c r="P15" s="12" t="e">
        <f t="shared" si="0"/>
        <v>#N/A</v>
      </c>
      <c r="Q15" s="12" t="e">
        <f t="shared" si="1"/>
        <v>#N/A</v>
      </c>
    </row>
    <row r="16" spans="1:18">
      <c r="A16" s="2">
        <v>44234.708333333336</v>
      </c>
      <c r="B16" s="8" t="e">
        <f>NA()</f>
        <v>#N/A</v>
      </c>
      <c r="C16" s="8">
        <v>4867</v>
      </c>
      <c r="D16" s="7">
        <v>5712</v>
      </c>
      <c r="E16" s="17">
        <f t="shared" si="2"/>
        <v>91.658291456106781</v>
      </c>
      <c r="F16" s="17">
        <f>(D16-D6)/($A16-$A6)</f>
        <v>25.7635782747601</v>
      </c>
      <c r="G16" s="17">
        <f>E16-F16</f>
        <v>65.894713181346674</v>
      </c>
      <c r="K16" t="s">
        <v>14</v>
      </c>
      <c r="L16" s="15">
        <f t="shared" si="5"/>
        <v>44234.708333333336</v>
      </c>
      <c r="M16" s="11" t="e">
        <f>NA()</f>
        <v>#N/A</v>
      </c>
      <c r="N16" s="26" t="e">
        <f>NA()</f>
        <v>#N/A</v>
      </c>
      <c r="O16" s="12" t="e">
        <f>NA()</f>
        <v>#N/A</v>
      </c>
      <c r="P16" s="12" t="e">
        <f>NA()</f>
        <v>#N/A</v>
      </c>
      <c r="Q16" s="12" t="e">
        <f>NA()</f>
        <v>#N/A</v>
      </c>
    </row>
    <row r="17" spans="1:19">
      <c r="A17" s="2">
        <v>44235.697916666664</v>
      </c>
      <c r="B17" s="8" t="e">
        <f>NA()</f>
        <v>#N/A</v>
      </c>
      <c r="C17" s="8">
        <v>4928</v>
      </c>
      <c r="D17" s="7">
        <v>5731</v>
      </c>
      <c r="E17" s="17">
        <f t="shared" si="2"/>
        <v>61.642105263460046</v>
      </c>
      <c r="F17" s="17">
        <f t="shared" si="3"/>
        <v>19.200000000094114</v>
      </c>
      <c r="G17" s="17">
        <f t="shared" si="4"/>
        <v>42.442105263365931</v>
      </c>
      <c r="I17" s="9">
        <f>C17-C16</f>
        <v>61</v>
      </c>
      <c r="J17" s="9">
        <f>D17-D16</f>
        <v>19</v>
      </c>
      <c r="K17" t="s">
        <v>8</v>
      </c>
      <c r="L17" s="15">
        <f t="shared" si="5"/>
        <v>44235.697916666664</v>
      </c>
      <c r="M17" s="11" t="e">
        <f>NA()</f>
        <v>#N/A</v>
      </c>
      <c r="N17" s="26" t="e">
        <f>NA()</f>
        <v>#N/A</v>
      </c>
      <c r="O17" s="12">
        <f t="shared" si="6"/>
        <v>61.642105263460046</v>
      </c>
      <c r="P17" s="12">
        <f>G17</f>
        <v>42.442105263365931</v>
      </c>
      <c r="Q17" s="12">
        <f>F17</f>
        <v>19.200000000094114</v>
      </c>
    </row>
    <row r="18" spans="1:19">
      <c r="A18" s="2">
        <v>44236.701388888891</v>
      </c>
      <c r="B18" s="8" t="e">
        <f>NA()</f>
        <v>#N/A</v>
      </c>
      <c r="C18" s="8">
        <v>4986</v>
      </c>
      <c r="D18" s="8">
        <v>5750</v>
      </c>
      <c r="E18" s="17">
        <f t="shared" si="2"/>
        <v>57.799307958244682</v>
      </c>
      <c r="F18" s="17">
        <f t="shared" si="3"/>
        <v>18.934256055287051</v>
      </c>
      <c r="G18" s="17">
        <f t="shared" si="4"/>
        <v>38.865051902957632</v>
      </c>
      <c r="I18" s="9">
        <f t="shared" ref="I18:I49" si="7">C18-C17</f>
        <v>58</v>
      </c>
      <c r="J18" s="9">
        <f t="shared" ref="J18:J81" si="8">D18-D17</f>
        <v>19</v>
      </c>
      <c r="K18" t="s">
        <v>10</v>
      </c>
      <c r="L18" s="15">
        <f t="shared" si="5"/>
        <v>44236.701388888891</v>
      </c>
      <c r="M18" s="11" t="e">
        <f>NA()</f>
        <v>#N/A</v>
      </c>
      <c r="N18" s="26" t="e">
        <f>NA()</f>
        <v>#N/A</v>
      </c>
      <c r="O18" s="12">
        <f t="shared" si="6"/>
        <v>57.799307958244682</v>
      </c>
      <c r="P18" s="12">
        <f>G18</f>
        <v>38.865051902957632</v>
      </c>
      <c r="Q18" s="12">
        <f>F18</f>
        <v>18.934256055287051</v>
      </c>
    </row>
    <row r="19" spans="1:19">
      <c r="A19" s="2">
        <v>44237.620138888888</v>
      </c>
      <c r="B19" s="8" t="e">
        <f>NA()</f>
        <v>#N/A</v>
      </c>
      <c r="C19" s="8">
        <v>5031</v>
      </c>
      <c r="D19" s="8">
        <v>5759</v>
      </c>
      <c r="E19" s="17">
        <f t="shared" si="2"/>
        <v>48.979591836889853</v>
      </c>
      <c r="F19" s="17">
        <f t="shared" si="3"/>
        <v>9.7959183673779702</v>
      </c>
      <c r="G19" s="17">
        <f t="shared" si="4"/>
        <v>39.183673469511881</v>
      </c>
      <c r="I19" s="9">
        <f t="shared" si="7"/>
        <v>45</v>
      </c>
      <c r="J19" s="9">
        <f t="shared" si="8"/>
        <v>9</v>
      </c>
      <c r="L19" s="15">
        <f t="shared" si="5"/>
        <v>44237.620138888888</v>
      </c>
      <c r="M19" s="11" t="e">
        <f>NA()</f>
        <v>#N/A</v>
      </c>
      <c r="N19" s="26" t="e">
        <f>NA()</f>
        <v>#N/A</v>
      </c>
      <c r="O19" s="12">
        <f t="shared" si="6"/>
        <v>48.979591836889853</v>
      </c>
      <c r="P19" s="12">
        <f>G19</f>
        <v>39.183673469511881</v>
      </c>
      <c r="Q19" s="12">
        <f>F19</f>
        <v>9.7959183673779702</v>
      </c>
    </row>
    <row r="20" spans="1:19">
      <c r="A20" s="2">
        <v>44238.663888888892</v>
      </c>
      <c r="B20" s="8" t="e">
        <f>NA()</f>
        <v>#N/A</v>
      </c>
      <c r="C20" s="8">
        <v>5083</v>
      </c>
      <c r="D20" s="8">
        <v>5769</v>
      </c>
      <c r="E20" s="17">
        <f t="shared" si="2"/>
        <v>49.820359281228747</v>
      </c>
      <c r="F20" s="17">
        <f t="shared" si="3"/>
        <v>9.5808383233132215</v>
      </c>
      <c r="G20" s="17">
        <f t="shared" si="4"/>
        <v>40.239520957915524</v>
      </c>
      <c r="I20" s="9">
        <f t="shared" si="7"/>
        <v>52</v>
      </c>
      <c r="J20" s="9">
        <f t="shared" si="8"/>
        <v>10</v>
      </c>
      <c r="L20" s="15">
        <f>IF(A20="",NA(),A20)</f>
        <v>44238.663888888892</v>
      </c>
      <c r="M20" s="11" t="e">
        <f>NA()</f>
        <v>#N/A</v>
      </c>
      <c r="N20" s="26" t="e">
        <f>NA()</f>
        <v>#N/A</v>
      </c>
      <c r="O20" s="12">
        <f t="shared" ref="O20:O83" si="9">E20</f>
        <v>49.820359281228747</v>
      </c>
      <c r="P20" s="12">
        <f t="shared" ref="P20:P83" si="10">G20</f>
        <v>40.239520957915524</v>
      </c>
      <c r="Q20" s="12">
        <f t="shared" ref="Q20:Q83" si="11">F20</f>
        <v>9.5808383233132215</v>
      </c>
    </row>
    <row r="21" spans="1:19">
      <c r="A21" s="2">
        <v>44239.67291666667</v>
      </c>
      <c r="B21" s="8" t="e">
        <f>NA()</f>
        <v>#N/A</v>
      </c>
      <c r="C21" s="8">
        <v>5137</v>
      </c>
      <c r="D21" s="8">
        <v>5782</v>
      </c>
      <c r="E21" s="17">
        <f t="shared" si="2"/>
        <v>53.516861665502461</v>
      </c>
      <c r="F21" s="17">
        <f t="shared" si="3"/>
        <v>12.883688919472815</v>
      </c>
      <c r="G21" s="17">
        <f t="shared" si="4"/>
        <v>40.633172746029643</v>
      </c>
      <c r="I21" s="9">
        <f t="shared" si="7"/>
        <v>54</v>
      </c>
      <c r="J21" s="9">
        <f t="shared" si="8"/>
        <v>13</v>
      </c>
      <c r="L21" s="15">
        <f t="shared" ref="L21:L84" si="12">IF(A21="",NA(),A21)</f>
        <v>44239.67291666667</v>
      </c>
      <c r="M21" s="11" t="e">
        <f>NA()</f>
        <v>#N/A</v>
      </c>
      <c r="N21" s="26" t="e">
        <f>NA()</f>
        <v>#N/A</v>
      </c>
      <c r="O21" s="12">
        <f t="shared" si="9"/>
        <v>53.516861665502461</v>
      </c>
      <c r="P21" s="12">
        <f t="shared" si="10"/>
        <v>40.633172746029643</v>
      </c>
      <c r="Q21" s="12">
        <f t="shared" si="11"/>
        <v>12.883688919472815</v>
      </c>
    </row>
    <row r="22" spans="1:19">
      <c r="A22" s="2">
        <v>44242.753472222219</v>
      </c>
      <c r="B22" s="8" t="e">
        <f>NA()</f>
        <v>#N/A</v>
      </c>
      <c r="C22" s="8">
        <v>5308</v>
      </c>
      <c r="D22" s="8">
        <v>5816</v>
      </c>
      <c r="E22" s="17">
        <f t="shared" si="2"/>
        <v>55.509467989298898</v>
      </c>
      <c r="F22" s="17">
        <f t="shared" si="3"/>
        <v>11.03697024348633</v>
      </c>
      <c r="G22" s="17">
        <f t="shared" si="4"/>
        <v>44.472497745812568</v>
      </c>
      <c r="I22" s="9">
        <f t="shared" si="7"/>
        <v>171</v>
      </c>
      <c r="J22" s="9">
        <f t="shared" si="8"/>
        <v>34</v>
      </c>
      <c r="L22" s="15">
        <f t="shared" ref="L22:L23" si="13">IF(A22="",NA(),A22)</f>
        <v>44242.753472222219</v>
      </c>
      <c r="M22" s="11" t="e">
        <f>NA()</f>
        <v>#N/A</v>
      </c>
      <c r="N22" s="26" t="e">
        <f>NA()</f>
        <v>#N/A</v>
      </c>
      <c r="O22" s="12">
        <f t="shared" si="9"/>
        <v>55.509467989298898</v>
      </c>
      <c r="P22" s="12">
        <f t="shared" si="10"/>
        <v>44.472497745812568</v>
      </c>
      <c r="Q22" s="12">
        <f t="shared" si="11"/>
        <v>11.03697024348633</v>
      </c>
    </row>
    <row r="23" spans="1:19">
      <c r="A23" s="2">
        <v>44243.661805555559</v>
      </c>
      <c r="B23" s="8" t="e">
        <f>NA()</f>
        <v>#N/A</v>
      </c>
      <c r="C23" s="8">
        <v>5356</v>
      </c>
      <c r="D23" s="8">
        <v>5825</v>
      </c>
      <c r="E23" s="17">
        <f>(C23-C22)/(A23-$A22)</f>
        <v>52.844036696852633</v>
      </c>
      <c r="F23" s="17">
        <f t="shared" si="3"/>
        <v>9.9082568806598683</v>
      </c>
      <c r="G23" s="17">
        <f t="shared" si="4"/>
        <v>42.935779816192763</v>
      </c>
      <c r="I23" s="9">
        <f t="shared" si="7"/>
        <v>48</v>
      </c>
      <c r="J23" s="9">
        <f t="shared" si="8"/>
        <v>9</v>
      </c>
      <c r="K23" t="s">
        <v>15</v>
      </c>
      <c r="L23" s="15">
        <f t="shared" si="13"/>
        <v>44243.661805555559</v>
      </c>
      <c r="M23" s="11" t="e">
        <f>NA()</f>
        <v>#N/A</v>
      </c>
      <c r="N23" s="26" t="e">
        <f>NA()</f>
        <v>#N/A</v>
      </c>
      <c r="O23" s="12">
        <f t="shared" si="9"/>
        <v>52.844036696852633</v>
      </c>
      <c r="P23" s="12">
        <f t="shared" si="10"/>
        <v>42.935779816192763</v>
      </c>
      <c r="Q23" s="12">
        <f t="shared" si="11"/>
        <v>9.9082568806598683</v>
      </c>
    </row>
    <row r="24" spans="1:19">
      <c r="A24" s="2">
        <v>44244.706944444442</v>
      </c>
      <c r="B24" s="8" t="e">
        <f>NA()</f>
        <v>#N/A</v>
      </c>
      <c r="C24" s="8">
        <v>5412</v>
      </c>
      <c r="D24" s="8">
        <v>5836</v>
      </c>
      <c r="E24" s="17">
        <f t="shared" si="2"/>
        <v>53.581395349127334</v>
      </c>
      <c r="F24" s="17">
        <f t="shared" si="3"/>
        <v>10.524916943578583</v>
      </c>
      <c r="G24" s="17">
        <f t="shared" si="4"/>
        <v>43.056478405548752</v>
      </c>
      <c r="I24" s="9">
        <f t="shared" si="7"/>
        <v>56</v>
      </c>
      <c r="J24" s="9">
        <f t="shared" si="8"/>
        <v>11</v>
      </c>
      <c r="L24" s="15">
        <f t="shared" si="12"/>
        <v>44244.706944444442</v>
      </c>
      <c r="M24" s="11" t="e">
        <f>NA()</f>
        <v>#N/A</v>
      </c>
      <c r="N24" s="26" t="e">
        <f>NA()</f>
        <v>#N/A</v>
      </c>
      <c r="O24" s="12">
        <f t="shared" si="9"/>
        <v>53.581395349127334</v>
      </c>
      <c r="P24" s="12">
        <f t="shared" si="10"/>
        <v>43.056478405548752</v>
      </c>
      <c r="Q24" s="12">
        <f t="shared" si="11"/>
        <v>10.524916943578583</v>
      </c>
    </row>
    <row r="25" spans="1:19">
      <c r="A25" s="2">
        <v>44245.740277777775</v>
      </c>
      <c r="B25" s="8" t="e">
        <f>NA()</f>
        <v>#N/A</v>
      </c>
      <c r="C25" s="8">
        <v>5468</v>
      </c>
      <c r="D25" s="8">
        <v>5849</v>
      </c>
      <c r="E25" s="17">
        <f t="shared" si="2"/>
        <v>54.193548387122213</v>
      </c>
      <c r="F25" s="17">
        <f t="shared" si="3"/>
        <v>12.580645161296228</v>
      </c>
      <c r="G25" s="17">
        <f t="shared" si="4"/>
        <v>41.612903225825988</v>
      </c>
      <c r="I25" s="9">
        <f t="shared" si="7"/>
        <v>56</v>
      </c>
      <c r="J25" s="9">
        <f t="shared" si="8"/>
        <v>13</v>
      </c>
      <c r="L25" s="15">
        <f t="shared" si="12"/>
        <v>44245.740277777775</v>
      </c>
      <c r="M25" s="11" t="e">
        <f>NA()</f>
        <v>#N/A</v>
      </c>
      <c r="N25" s="26" t="e">
        <f>NA()</f>
        <v>#N/A</v>
      </c>
      <c r="O25" s="12">
        <f t="shared" si="9"/>
        <v>54.193548387122213</v>
      </c>
      <c r="P25" s="12">
        <f t="shared" si="10"/>
        <v>41.612903225825988</v>
      </c>
      <c r="Q25" s="12">
        <f t="shared" si="11"/>
        <v>12.580645161296228</v>
      </c>
    </row>
    <row r="26" spans="1:19">
      <c r="A26" s="2">
        <v>44248.727083333331</v>
      </c>
      <c r="B26" s="8" t="e">
        <f>NA()</f>
        <v>#N/A</v>
      </c>
      <c r="C26" s="8">
        <v>5645</v>
      </c>
      <c r="D26" s="8">
        <v>5891</v>
      </c>
      <c r="E26" s="17">
        <f t="shared" si="2"/>
        <v>59.260637061135739</v>
      </c>
      <c r="F26" s="17">
        <f t="shared" si="3"/>
        <v>14.061846082303395</v>
      </c>
      <c r="G26" s="17">
        <f t="shared" si="4"/>
        <v>45.198790978832342</v>
      </c>
      <c r="I26" s="9">
        <f t="shared" si="7"/>
        <v>177</v>
      </c>
      <c r="J26" s="9">
        <f t="shared" si="8"/>
        <v>42</v>
      </c>
      <c r="L26" s="15">
        <f t="shared" si="12"/>
        <v>44248.727083333331</v>
      </c>
      <c r="M26" s="11" t="e">
        <f>NA()</f>
        <v>#N/A</v>
      </c>
      <c r="N26" s="26" t="e">
        <f>NA()</f>
        <v>#N/A</v>
      </c>
      <c r="O26" s="12">
        <f t="shared" si="9"/>
        <v>59.260637061135739</v>
      </c>
      <c r="P26" s="12">
        <f t="shared" si="10"/>
        <v>45.198790978832342</v>
      </c>
      <c r="Q26" s="12">
        <f t="shared" si="11"/>
        <v>14.061846082303395</v>
      </c>
    </row>
    <row r="27" spans="1:19">
      <c r="A27" s="2">
        <v>44250.727777777778</v>
      </c>
      <c r="B27" s="8" t="e">
        <f>NA()</f>
        <v>#N/A</v>
      </c>
      <c r="C27" s="8">
        <v>5751</v>
      </c>
      <c r="D27" s="8" t="e">
        <f>NA()</f>
        <v>#N/A</v>
      </c>
      <c r="E27" s="17">
        <f t="shared" si="2"/>
        <v>52.981603609797745</v>
      </c>
      <c r="F27" s="17" t="e">
        <f t="shared" si="3"/>
        <v>#N/A</v>
      </c>
      <c r="G27" s="17" t="e">
        <f t="shared" si="4"/>
        <v>#N/A</v>
      </c>
      <c r="I27" s="9">
        <f t="shared" si="7"/>
        <v>106</v>
      </c>
      <c r="J27" s="9" t="e">
        <f t="shared" si="8"/>
        <v>#N/A</v>
      </c>
      <c r="L27" s="15">
        <f t="shared" si="12"/>
        <v>44250.727777777778</v>
      </c>
      <c r="M27" s="11" t="e">
        <f>NA()</f>
        <v>#N/A</v>
      </c>
      <c r="N27" s="26" t="e">
        <f>NA()</f>
        <v>#N/A</v>
      </c>
      <c r="O27" s="12">
        <f t="shared" si="9"/>
        <v>52.981603609797745</v>
      </c>
      <c r="P27" s="12" t="e">
        <f t="shared" si="10"/>
        <v>#N/A</v>
      </c>
      <c r="Q27" s="12" t="e">
        <f t="shared" si="11"/>
        <v>#N/A</v>
      </c>
    </row>
    <row r="28" spans="1:19">
      <c r="A28" s="2">
        <v>44254.746527777781</v>
      </c>
      <c r="B28" s="8" t="e">
        <f>NA()</f>
        <v>#N/A</v>
      </c>
      <c r="C28" s="8">
        <v>5975</v>
      </c>
      <c r="D28" s="8">
        <v>5964</v>
      </c>
      <c r="E28" s="17">
        <f t="shared" si="2"/>
        <v>55.738724727797894</v>
      </c>
      <c r="F28" s="17">
        <f>(D28-D26)/($A28-$A26)</f>
        <v>12.127365020755612</v>
      </c>
      <c r="G28" s="17">
        <f t="shared" si="4"/>
        <v>43.611359707042283</v>
      </c>
      <c r="I28" s="9">
        <f t="shared" si="7"/>
        <v>224</v>
      </c>
      <c r="J28" s="9" t="e">
        <f t="shared" si="8"/>
        <v>#N/A</v>
      </c>
      <c r="L28" s="15">
        <f t="shared" si="12"/>
        <v>44254.746527777781</v>
      </c>
      <c r="M28" s="11" t="e">
        <f>NA()</f>
        <v>#N/A</v>
      </c>
      <c r="N28" s="26" t="e">
        <f>NA()</f>
        <v>#N/A</v>
      </c>
      <c r="O28" s="12">
        <f t="shared" si="9"/>
        <v>55.738724727797894</v>
      </c>
      <c r="P28" s="12">
        <f t="shared" si="10"/>
        <v>43.611359707042283</v>
      </c>
      <c r="Q28" s="12">
        <f t="shared" si="11"/>
        <v>12.127365020755612</v>
      </c>
    </row>
    <row r="29" spans="1:19">
      <c r="A29" s="2">
        <v>44256.638888888891</v>
      </c>
      <c r="B29" s="8" t="e">
        <f>NA()</f>
        <v>#N/A</v>
      </c>
      <c r="C29" s="8">
        <v>6086</v>
      </c>
      <c r="D29" s="8">
        <v>5990</v>
      </c>
      <c r="E29" s="17">
        <f t="shared" si="2"/>
        <v>58.656880733995074</v>
      </c>
      <c r="F29" s="17">
        <f t="shared" si="3"/>
        <v>13.739449541296143</v>
      </c>
      <c r="G29" s="17">
        <f t="shared" si="4"/>
        <v>44.917431192698928</v>
      </c>
      <c r="I29" s="9">
        <f t="shared" si="7"/>
        <v>111</v>
      </c>
      <c r="J29" s="9">
        <f t="shared" si="8"/>
        <v>26</v>
      </c>
      <c r="L29" s="15">
        <f t="shared" si="12"/>
        <v>44256.638888888891</v>
      </c>
      <c r="M29" s="11" t="e">
        <f>NA()</f>
        <v>#N/A</v>
      </c>
      <c r="N29" s="26" t="e">
        <f>NA()</f>
        <v>#N/A</v>
      </c>
      <c r="O29" s="12">
        <f t="shared" si="9"/>
        <v>58.656880733995074</v>
      </c>
      <c r="P29" s="12">
        <f t="shared" si="10"/>
        <v>44.917431192698928</v>
      </c>
      <c r="Q29" s="12">
        <f t="shared" si="11"/>
        <v>13.739449541296143</v>
      </c>
    </row>
    <row r="30" spans="1:19">
      <c r="A30" s="2">
        <v>44258.713888888888</v>
      </c>
      <c r="B30" s="8" t="e">
        <f>NA()</f>
        <v>#N/A</v>
      </c>
      <c r="C30" s="8">
        <v>6214</v>
      </c>
      <c r="D30" s="8">
        <v>6016</v>
      </c>
      <c r="E30" s="17">
        <f t="shared" si="2"/>
        <v>61.68674698803833</v>
      </c>
      <c r="F30" s="17">
        <f t="shared" si="3"/>
        <v>12.530120481945286</v>
      </c>
      <c r="G30" s="17">
        <f t="shared" si="4"/>
        <v>49.156626506093048</v>
      </c>
      <c r="I30" s="9">
        <f t="shared" si="7"/>
        <v>128</v>
      </c>
      <c r="J30" s="9">
        <f t="shared" si="8"/>
        <v>26</v>
      </c>
      <c r="L30" s="15">
        <f t="shared" si="12"/>
        <v>44258.713888888888</v>
      </c>
      <c r="M30" s="11" t="e">
        <f>NA()</f>
        <v>#N/A</v>
      </c>
      <c r="N30" s="26" t="e">
        <f>NA()</f>
        <v>#N/A</v>
      </c>
      <c r="O30" s="12">
        <f t="shared" si="9"/>
        <v>61.68674698803833</v>
      </c>
      <c r="P30" s="12">
        <f t="shared" si="10"/>
        <v>49.156626506093048</v>
      </c>
      <c r="Q30" s="12">
        <f t="shared" si="11"/>
        <v>12.530120481945286</v>
      </c>
      <c r="R30" s="4" t="s">
        <v>18</v>
      </c>
      <c r="S30" s="5">
        <f>(D30-D19)/(A30-A19)</f>
        <v>12.183703703703705</v>
      </c>
    </row>
    <row r="31" spans="1:19">
      <c r="A31" s="2">
        <v>44261.665277777778</v>
      </c>
      <c r="B31" s="8" t="e">
        <f>NA()</f>
        <v>#N/A</v>
      </c>
      <c r="C31" s="8">
        <v>6423</v>
      </c>
      <c r="D31" s="8">
        <v>6093</v>
      </c>
      <c r="E31" s="17">
        <f t="shared" si="2"/>
        <v>70.814117647020026</v>
      </c>
      <c r="F31" s="17">
        <f t="shared" si="3"/>
        <v>26.08941176469159</v>
      </c>
      <c r="G31" s="17">
        <f t="shared" si="4"/>
        <v>44.724705882328436</v>
      </c>
      <c r="I31" s="9">
        <f t="shared" si="7"/>
        <v>209</v>
      </c>
      <c r="J31" s="9">
        <f t="shared" si="8"/>
        <v>77</v>
      </c>
      <c r="K31" t="s">
        <v>16</v>
      </c>
      <c r="L31" s="15">
        <f t="shared" si="12"/>
        <v>44261.665277777778</v>
      </c>
      <c r="M31" s="11" t="e">
        <f>NA()</f>
        <v>#N/A</v>
      </c>
      <c r="N31" s="26" t="e">
        <f>NA()</f>
        <v>#N/A</v>
      </c>
      <c r="O31" s="12">
        <f t="shared" si="9"/>
        <v>70.814117647020026</v>
      </c>
      <c r="P31" s="12">
        <f t="shared" si="10"/>
        <v>44.724705882328436</v>
      </c>
      <c r="Q31" s="12">
        <f t="shared" si="11"/>
        <v>26.08941176469159</v>
      </c>
      <c r="R31" s="4"/>
    </row>
    <row r="32" spans="1:19">
      <c r="A32" s="2">
        <v>44262.6875</v>
      </c>
      <c r="B32" s="8" t="e">
        <f>NA()</f>
        <v>#N/A</v>
      </c>
      <c r="C32" s="8">
        <v>6506</v>
      </c>
      <c r="D32" s="8">
        <v>6128</v>
      </c>
      <c r="E32" s="17">
        <f t="shared" si="2"/>
        <v>81.195652173938726</v>
      </c>
      <c r="F32" s="17">
        <f t="shared" si="3"/>
        <v>34.239130434793438</v>
      </c>
      <c r="G32" s="17">
        <f t="shared" si="4"/>
        <v>46.956521739145288</v>
      </c>
      <c r="I32" s="9">
        <f t="shared" si="7"/>
        <v>83</v>
      </c>
      <c r="J32" s="9">
        <f t="shared" si="8"/>
        <v>35</v>
      </c>
      <c r="K32" t="s">
        <v>16</v>
      </c>
      <c r="L32" s="15">
        <f t="shared" si="12"/>
        <v>44262.6875</v>
      </c>
      <c r="M32" s="11" t="e">
        <f>NA()</f>
        <v>#N/A</v>
      </c>
      <c r="N32" s="26" t="e">
        <f>NA()</f>
        <v>#N/A</v>
      </c>
      <c r="O32" s="12">
        <f t="shared" si="9"/>
        <v>81.195652173938726</v>
      </c>
      <c r="P32" s="12">
        <f t="shared" si="10"/>
        <v>46.956521739145288</v>
      </c>
      <c r="Q32" s="12">
        <f t="shared" si="11"/>
        <v>34.239130434793438</v>
      </c>
      <c r="R32" s="4"/>
    </row>
    <row r="33" spans="1:19">
      <c r="A33" s="2">
        <v>44262.74722222222</v>
      </c>
      <c r="B33" s="8" t="e">
        <f>NA()</f>
        <v>#N/A</v>
      </c>
      <c r="C33" s="8" t="e">
        <f>NA()</f>
        <v>#N/A</v>
      </c>
      <c r="D33" s="8">
        <v>6130</v>
      </c>
      <c r="E33" s="17" t="e">
        <f t="shared" si="2"/>
        <v>#N/A</v>
      </c>
      <c r="F33" s="17">
        <f t="shared" si="3"/>
        <v>33.488372094020562</v>
      </c>
      <c r="G33" s="17" t="e">
        <f t="shared" si="4"/>
        <v>#N/A</v>
      </c>
      <c r="I33" s="9" t="e">
        <f t="shared" si="7"/>
        <v>#N/A</v>
      </c>
      <c r="J33" s="9">
        <f t="shared" si="8"/>
        <v>2</v>
      </c>
      <c r="K33" t="s">
        <v>16</v>
      </c>
      <c r="L33" s="15">
        <f t="shared" si="12"/>
        <v>44262.74722222222</v>
      </c>
      <c r="M33" s="11" t="e">
        <f>NA()</f>
        <v>#N/A</v>
      </c>
      <c r="N33" s="26" t="e">
        <f>NA()</f>
        <v>#N/A</v>
      </c>
      <c r="O33" s="12" t="e">
        <f t="shared" si="9"/>
        <v>#N/A</v>
      </c>
      <c r="P33" s="12" t="e">
        <f t="shared" si="10"/>
        <v>#N/A</v>
      </c>
      <c r="Q33" s="12">
        <f t="shared" si="11"/>
        <v>33.488372094020562</v>
      </c>
      <c r="R33" s="4"/>
    </row>
    <row r="34" spans="1:19">
      <c r="A34" s="2">
        <v>44262.956250000003</v>
      </c>
      <c r="B34" s="8" t="e">
        <f>NA()</f>
        <v>#N/A</v>
      </c>
      <c r="C34" s="8" t="e">
        <f t="shared" ref="C34" si="14">C33+7*AVERAGE(E31:E33)</f>
        <v>#N/A</v>
      </c>
      <c r="D34" s="8">
        <v>6133</v>
      </c>
      <c r="E34" s="17" t="e">
        <f t="shared" si="2"/>
        <v>#N/A</v>
      </c>
      <c r="F34" s="17">
        <f t="shared" si="3"/>
        <v>14.352159468116588</v>
      </c>
      <c r="G34" s="17" t="e">
        <f t="shared" si="4"/>
        <v>#N/A</v>
      </c>
      <c r="I34" s="9" t="e">
        <f t="shared" si="7"/>
        <v>#N/A</v>
      </c>
      <c r="J34" s="9">
        <f t="shared" si="8"/>
        <v>3</v>
      </c>
      <c r="K34" t="s">
        <v>17</v>
      </c>
      <c r="L34" s="15">
        <f t="shared" si="12"/>
        <v>44262.956250000003</v>
      </c>
      <c r="M34" s="11" t="e">
        <f>NA()</f>
        <v>#N/A</v>
      </c>
      <c r="N34" s="26" t="e">
        <f>NA()</f>
        <v>#N/A</v>
      </c>
      <c r="O34" s="12" t="e">
        <f t="shared" si="9"/>
        <v>#N/A</v>
      </c>
      <c r="P34" s="12" t="e">
        <f t="shared" si="10"/>
        <v>#N/A</v>
      </c>
      <c r="Q34" s="12" t="e">
        <f>NA()</f>
        <v>#N/A</v>
      </c>
      <c r="R34" s="4"/>
    </row>
    <row r="35" spans="1:19">
      <c r="A35" s="2">
        <v>44263.365277777775</v>
      </c>
      <c r="B35" s="8" t="e">
        <f>NA()</f>
        <v>#N/A</v>
      </c>
      <c r="C35" s="8">
        <v>6542</v>
      </c>
      <c r="D35" s="8">
        <v>6136</v>
      </c>
      <c r="E35" s="17">
        <f>(C35-C32)/(A35-$A32)</f>
        <v>53.114754098563388</v>
      </c>
      <c r="F35" s="17">
        <f t="shared" si="3"/>
        <v>7.3344651953447562</v>
      </c>
      <c r="G35" s="17">
        <f t="shared" si="4"/>
        <v>45.780288903218633</v>
      </c>
      <c r="I35" s="9" t="e">
        <f t="shared" si="7"/>
        <v>#N/A</v>
      </c>
      <c r="J35" s="9">
        <f t="shared" si="8"/>
        <v>3</v>
      </c>
      <c r="K35" t="s">
        <v>17</v>
      </c>
      <c r="L35" s="15">
        <f t="shared" si="12"/>
        <v>44263.365277777775</v>
      </c>
      <c r="M35" s="11" t="e">
        <f>NA()</f>
        <v>#N/A</v>
      </c>
      <c r="N35" s="26" t="e">
        <f>NA()</f>
        <v>#N/A</v>
      </c>
      <c r="O35" s="12" t="e">
        <f>NA()</f>
        <v>#N/A</v>
      </c>
      <c r="P35" s="12">
        <f t="shared" si="10"/>
        <v>45.780288903218633</v>
      </c>
      <c r="Q35" s="12" t="e">
        <f>NA()</f>
        <v>#N/A</v>
      </c>
      <c r="R35" s="4"/>
    </row>
    <row r="36" spans="1:19">
      <c r="A36" s="2">
        <v>44263.762499999997</v>
      </c>
      <c r="B36" s="8" t="e">
        <f>NA()</f>
        <v>#N/A</v>
      </c>
      <c r="C36" s="8">
        <v>6581</v>
      </c>
      <c r="D36" s="8">
        <v>6156</v>
      </c>
      <c r="E36" s="17">
        <f>(C36-C32)/(A36-$A32)</f>
        <v>69.767441860654003</v>
      </c>
      <c r="F36" s="17">
        <f>(D36-D34)/($A36-$A34)</f>
        <v>28.527131783151688</v>
      </c>
      <c r="G36" s="17">
        <f t="shared" si="4"/>
        <v>41.240310077502315</v>
      </c>
      <c r="I36" s="9">
        <f t="shared" si="7"/>
        <v>39</v>
      </c>
      <c r="J36" s="9">
        <f t="shared" si="8"/>
        <v>20</v>
      </c>
      <c r="K36" t="s">
        <v>20</v>
      </c>
      <c r="L36" s="15">
        <f t="shared" si="12"/>
        <v>44263.762499999997</v>
      </c>
      <c r="M36" s="11" t="e">
        <f>NA()</f>
        <v>#N/A</v>
      </c>
      <c r="N36" s="26" t="e">
        <f>NA()</f>
        <v>#N/A</v>
      </c>
      <c r="O36" s="12">
        <f t="shared" si="9"/>
        <v>69.767441860654003</v>
      </c>
      <c r="P36" s="12">
        <f t="shared" si="10"/>
        <v>41.240310077502315</v>
      </c>
      <c r="Q36" s="12">
        <f t="shared" si="11"/>
        <v>28.527131783151688</v>
      </c>
      <c r="R36" s="4" t="s">
        <v>19</v>
      </c>
      <c r="S36" s="6">
        <f>(D36-D30)-(A36-A30)*S30</f>
        <v>78.489218107015574</v>
      </c>
    </row>
    <row r="37" spans="1:19">
      <c r="A37" s="2">
        <v>44265.730555555558</v>
      </c>
      <c r="B37" s="8">
        <v>284521</v>
      </c>
      <c r="C37" s="8">
        <v>6709</v>
      </c>
      <c r="D37" s="8">
        <v>6182</v>
      </c>
      <c r="E37" s="17">
        <f t="shared" si="2"/>
        <v>65.038814396446924</v>
      </c>
      <c r="F37" s="17">
        <f t="shared" si="3"/>
        <v>13.21100917427828</v>
      </c>
      <c r="G37" s="17">
        <f t="shared" si="4"/>
        <v>51.827805222168642</v>
      </c>
      <c r="H37" s="9">
        <v>0</v>
      </c>
      <c r="I37" s="9">
        <f t="shared" si="7"/>
        <v>128</v>
      </c>
      <c r="J37" s="9">
        <f t="shared" si="8"/>
        <v>26</v>
      </c>
      <c r="K37" t="s">
        <v>28</v>
      </c>
      <c r="L37" s="15">
        <f t="shared" si="12"/>
        <v>44265.730555555558</v>
      </c>
      <c r="M37" s="11">
        <v>0</v>
      </c>
      <c r="N37" s="26" t="e">
        <f>NA()</f>
        <v>#N/A</v>
      </c>
      <c r="O37" s="12">
        <f t="shared" si="9"/>
        <v>65.038814396446924</v>
      </c>
      <c r="P37" s="12">
        <f t="shared" si="10"/>
        <v>51.827805222168642</v>
      </c>
      <c r="Q37" s="12">
        <f t="shared" si="11"/>
        <v>13.21100917427828</v>
      </c>
    </row>
    <row r="38" spans="1:19">
      <c r="A38" s="2">
        <v>44267.661805555559</v>
      </c>
      <c r="B38" s="8">
        <v>284629</v>
      </c>
      <c r="C38" s="8">
        <v>6814</v>
      </c>
      <c r="D38" s="8">
        <v>6203</v>
      </c>
      <c r="E38" s="17">
        <f t="shared" si="2"/>
        <v>54.368932038793986</v>
      </c>
      <c r="F38" s="17">
        <f t="shared" si="3"/>
        <v>10.873786407758796</v>
      </c>
      <c r="G38" s="17">
        <f t="shared" si="4"/>
        <v>43.495145631035186</v>
      </c>
      <c r="H38" s="9">
        <f>B38-B37</f>
        <v>108</v>
      </c>
      <c r="I38" s="9">
        <f t="shared" si="7"/>
        <v>105</v>
      </c>
      <c r="J38" s="9">
        <f t="shared" si="8"/>
        <v>21</v>
      </c>
      <c r="L38" s="15">
        <f t="shared" si="12"/>
        <v>44267.661805555559</v>
      </c>
      <c r="M38" s="11">
        <f>IF(A38,C38-B38+B$37-C$37,NA())</f>
        <v>-3</v>
      </c>
      <c r="N38" s="26">
        <f>(M38-M37)/H38</f>
        <v>-2.7777777777777776E-2</v>
      </c>
      <c r="O38" s="12">
        <f t="shared" si="9"/>
        <v>54.368932038793986</v>
      </c>
      <c r="P38" s="12">
        <f t="shared" si="10"/>
        <v>43.495145631035186</v>
      </c>
      <c r="Q38" s="12">
        <f t="shared" si="11"/>
        <v>10.873786407758796</v>
      </c>
    </row>
    <row r="39" spans="1:19">
      <c r="A39" s="2">
        <v>44268.706944444442</v>
      </c>
      <c r="B39" s="8">
        <v>284689</v>
      </c>
      <c r="C39" s="8">
        <v>6873</v>
      </c>
      <c r="D39" s="8">
        <v>6214</v>
      </c>
      <c r="E39" s="17">
        <f t="shared" si="2"/>
        <v>56.451827242830582</v>
      </c>
      <c r="F39" s="17">
        <f t="shared" si="3"/>
        <v>10.524916943578583</v>
      </c>
      <c r="G39" s="17">
        <f t="shared" si="4"/>
        <v>45.926910299252</v>
      </c>
      <c r="H39" s="9">
        <f t="shared" ref="H39:H102" si="15">B39-B38</f>
        <v>60</v>
      </c>
      <c r="I39" s="9">
        <f t="shared" si="7"/>
        <v>59</v>
      </c>
      <c r="J39" s="9">
        <f t="shared" si="8"/>
        <v>11</v>
      </c>
      <c r="L39" s="15">
        <f t="shared" si="12"/>
        <v>44268.706944444442</v>
      </c>
      <c r="M39" s="11">
        <f t="shared" ref="M39:M102" si="16">IF(A39,C39-B39+B$37-C$37,NA())</f>
        <v>-4</v>
      </c>
      <c r="N39" s="26" t="e">
        <f>NA()</f>
        <v>#N/A</v>
      </c>
      <c r="O39" s="12">
        <f t="shared" si="9"/>
        <v>56.451827242830582</v>
      </c>
      <c r="P39" s="12">
        <f t="shared" si="10"/>
        <v>45.926910299252</v>
      </c>
      <c r="Q39" s="12">
        <f t="shared" si="11"/>
        <v>10.524916943578583</v>
      </c>
    </row>
    <row r="40" spans="1:19">
      <c r="A40" s="2">
        <v>44269.745833333334</v>
      </c>
      <c r="B40" s="8">
        <v>284743</v>
      </c>
      <c r="C40" s="8">
        <v>6930</v>
      </c>
      <c r="D40" s="8">
        <v>6224</v>
      </c>
      <c r="E40" s="17">
        <f t="shared" si="2"/>
        <v>54.866310160265563</v>
      </c>
      <c r="F40" s="17">
        <f t="shared" si="3"/>
        <v>9.6256684491693978</v>
      </c>
      <c r="G40" s="17">
        <f t="shared" si="4"/>
        <v>45.240641711096167</v>
      </c>
      <c r="H40" s="9">
        <f t="shared" si="15"/>
        <v>54</v>
      </c>
      <c r="I40" s="9">
        <f t="shared" si="7"/>
        <v>57</v>
      </c>
      <c r="J40" s="9">
        <f t="shared" si="8"/>
        <v>10</v>
      </c>
      <c r="L40" s="15">
        <f t="shared" si="12"/>
        <v>44269.745833333334</v>
      </c>
      <c r="M40" s="11">
        <f t="shared" si="16"/>
        <v>-1</v>
      </c>
      <c r="N40" s="26" t="e">
        <f>NA()</f>
        <v>#N/A</v>
      </c>
      <c r="O40" s="12">
        <f t="shared" si="9"/>
        <v>54.866310160265563</v>
      </c>
      <c r="P40" s="12">
        <f t="shared" si="10"/>
        <v>45.240641711096167</v>
      </c>
      <c r="Q40" s="12">
        <f t="shared" si="11"/>
        <v>9.6256684491693978</v>
      </c>
    </row>
    <row r="41" spans="1:19">
      <c r="A41" s="2">
        <v>44273.660416666666</v>
      </c>
      <c r="B41" s="8">
        <v>284963</v>
      </c>
      <c r="C41" s="8">
        <v>7145</v>
      </c>
      <c r="D41" s="8">
        <v>6260</v>
      </c>
      <c r="E41" s="17">
        <f t="shared" si="2"/>
        <v>54.92283129326831</v>
      </c>
      <c r="F41" s="17">
        <f t="shared" si="3"/>
        <v>9.1963810537565536</v>
      </c>
      <c r="G41" s="17">
        <f t="shared" si="4"/>
        <v>45.726450239511756</v>
      </c>
      <c r="H41" s="9">
        <f t="shared" si="15"/>
        <v>220</v>
      </c>
      <c r="I41" s="9">
        <f t="shared" si="7"/>
        <v>215</v>
      </c>
      <c r="J41" s="9">
        <f t="shared" si="8"/>
        <v>36</v>
      </c>
      <c r="L41" s="15">
        <f t="shared" si="12"/>
        <v>44273.660416666666</v>
      </c>
      <c r="M41" s="11">
        <f t="shared" si="16"/>
        <v>-6</v>
      </c>
      <c r="N41" s="26">
        <f>(M41-M39)/(H41+H40+H39)</f>
        <v>-5.9880239520958087E-3</v>
      </c>
      <c r="O41" s="12">
        <f t="shared" si="9"/>
        <v>54.92283129326831</v>
      </c>
      <c r="P41" s="12">
        <f t="shared" si="10"/>
        <v>45.726450239511756</v>
      </c>
      <c r="Q41" s="12">
        <f t="shared" si="11"/>
        <v>9.1963810537565536</v>
      </c>
    </row>
    <row r="42" spans="1:19">
      <c r="A42" s="2">
        <v>44280.414583333331</v>
      </c>
      <c r="B42" s="8">
        <v>285356</v>
      </c>
      <c r="C42" s="8">
        <v>7533</v>
      </c>
      <c r="D42" s="8">
        <v>6327</v>
      </c>
      <c r="E42" s="17">
        <f t="shared" si="2"/>
        <v>57.446020974715225</v>
      </c>
      <c r="F42" s="17">
        <f t="shared" si="3"/>
        <v>9.9198025909946388</v>
      </c>
      <c r="G42" s="17">
        <f t="shared" si="4"/>
        <v>47.52621838372059</v>
      </c>
      <c r="H42" s="9">
        <f t="shared" si="15"/>
        <v>393</v>
      </c>
      <c r="I42" s="9">
        <f t="shared" si="7"/>
        <v>388</v>
      </c>
      <c r="J42" s="9">
        <f t="shared" si="8"/>
        <v>67</v>
      </c>
      <c r="L42" s="15">
        <f t="shared" si="12"/>
        <v>44280.414583333331</v>
      </c>
      <c r="M42" s="11">
        <f t="shared" si="16"/>
        <v>-11</v>
      </c>
      <c r="N42" s="26">
        <f t="shared" ref="N41:N102" si="17">(M42-M41)/H42</f>
        <v>-1.2722646310432569E-2</v>
      </c>
      <c r="O42" s="12">
        <f t="shared" si="9"/>
        <v>57.446020974715225</v>
      </c>
      <c r="P42" s="12">
        <f t="shared" si="10"/>
        <v>47.52621838372059</v>
      </c>
      <c r="Q42" s="12">
        <f>F42</f>
        <v>9.9198025909946388</v>
      </c>
    </row>
    <row r="43" spans="1:19">
      <c r="A43" s="2">
        <v>44283.456250000003</v>
      </c>
      <c r="B43" s="8">
        <v>285536</v>
      </c>
      <c r="C43" s="8">
        <v>7711</v>
      </c>
      <c r="D43" s="8">
        <v>6360</v>
      </c>
      <c r="E43" s="17">
        <f t="shared" si="2"/>
        <v>58.520547945112156</v>
      </c>
      <c r="F43" s="17">
        <f t="shared" si="3"/>
        <v>10.84931506847585</v>
      </c>
      <c r="G43" s="17">
        <f t="shared" si="4"/>
        <v>47.67123287663631</v>
      </c>
      <c r="H43" s="9">
        <f t="shared" si="15"/>
        <v>180</v>
      </c>
      <c r="I43" s="9">
        <f t="shared" si="7"/>
        <v>178</v>
      </c>
      <c r="J43" s="9">
        <f t="shared" si="8"/>
        <v>33</v>
      </c>
      <c r="L43" s="15">
        <f t="shared" si="12"/>
        <v>44283.456250000003</v>
      </c>
      <c r="M43" s="11">
        <f t="shared" si="16"/>
        <v>-13</v>
      </c>
      <c r="N43" s="26">
        <f t="shared" si="17"/>
        <v>-1.1111111111111112E-2</v>
      </c>
      <c r="O43" s="12">
        <f t="shared" si="9"/>
        <v>58.520547945112156</v>
      </c>
      <c r="P43" s="12">
        <f t="shared" si="10"/>
        <v>47.67123287663631</v>
      </c>
      <c r="Q43" s="12">
        <f t="shared" si="11"/>
        <v>10.84931506847585</v>
      </c>
    </row>
    <row r="44" spans="1:19">
      <c r="E44" s="17">
        <f t="shared" si="2"/>
        <v>0.17412823327221663</v>
      </c>
      <c r="F44" s="17">
        <f t="shared" si="3"/>
        <v>0.14362022611999711</v>
      </c>
      <c r="G44" s="17">
        <f t="shared" si="4"/>
        <v>3.0508007152219518E-2</v>
      </c>
      <c r="H44" s="9">
        <f t="shared" si="15"/>
        <v>-285536</v>
      </c>
      <c r="I44" s="9">
        <f t="shared" si="7"/>
        <v>-7711</v>
      </c>
      <c r="J44" s="9">
        <f t="shared" si="8"/>
        <v>-6360</v>
      </c>
      <c r="L44" s="15" t="e">
        <f t="shared" si="12"/>
        <v>#N/A</v>
      </c>
      <c r="M44" s="11" t="e">
        <f t="shared" si="16"/>
        <v>#N/A</v>
      </c>
      <c r="N44" s="26" t="e">
        <f t="shared" si="17"/>
        <v>#N/A</v>
      </c>
      <c r="O44" s="12">
        <f t="shared" si="9"/>
        <v>0.17412823327221663</v>
      </c>
      <c r="P44" s="12">
        <f t="shared" si="10"/>
        <v>3.0508007152219518E-2</v>
      </c>
      <c r="Q44" s="12">
        <f t="shared" si="11"/>
        <v>0.14362022611999711</v>
      </c>
    </row>
    <row r="45" spans="1:19">
      <c r="E45" s="17" t="e">
        <f t="shared" si="2"/>
        <v>#DIV/0!</v>
      </c>
      <c r="F45" s="17" t="e">
        <f t="shared" si="3"/>
        <v>#DIV/0!</v>
      </c>
      <c r="G45" s="17" t="e">
        <f t="shared" si="4"/>
        <v>#DIV/0!</v>
      </c>
      <c r="H45" s="9">
        <f t="shared" si="15"/>
        <v>0</v>
      </c>
      <c r="I45" s="9">
        <f t="shared" si="7"/>
        <v>0</v>
      </c>
      <c r="J45" s="9">
        <f t="shared" si="8"/>
        <v>0</v>
      </c>
      <c r="L45" s="15" t="e">
        <f t="shared" si="12"/>
        <v>#N/A</v>
      </c>
      <c r="M45" s="11" t="e">
        <f t="shared" si="16"/>
        <v>#N/A</v>
      </c>
      <c r="N45" s="26" t="e">
        <f t="shared" si="17"/>
        <v>#N/A</v>
      </c>
      <c r="O45" s="12" t="e">
        <f t="shared" si="9"/>
        <v>#DIV/0!</v>
      </c>
      <c r="P45" s="12" t="e">
        <f t="shared" si="10"/>
        <v>#DIV/0!</v>
      </c>
      <c r="Q45" s="12" t="e">
        <f t="shared" si="11"/>
        <v>#DIV/0!</v>
      </c>
    </row>
    <row r="46" spans="1:19">
      <c r="E46" s="17" t="e">
        <f t="shared" si="2"/>
        <v>#DIV/0!</v>
      </c>
      <c r="F46" s="17" t="e">
        <f t="shared" si="3"/>
        <v>#DIV/0!</v>
      </c>
      <c r="G46" s="17" t="e">
        <f t="shared" si="4"/>
        <v>#DIV/0!</v>
      </c>
      <c r="H46" s="9">
        <f t="shared" si="15"/>
        <v>0</v>
      </c>
      <c r="I46" s="9">
        <f t="shared" si="7"/>
        <v>0</v>
      </c>
      <c r="J46" s="9">
        <f t="shared" si="8"/>
        <v>0</v>
      </c>
      <c r="L46" s="15" t="e">
        <f t="shared" si="12"/>
        <v>#N/A</v>
      </c>
      <c r="M46" s="11" t="e">
        <f t="shared" si="16"/>
        <v>#N/A</v>
      </c>
      <c r="N46" s="26" t="e">
        <f t="shared" si="17"/>
        <v>#N/A</v>
      </c>
      <c r="O46" s="12" t="e">
        <f t="shared" si="9"/>
        <v>#DIV/0!</v>
      </c>
      <c r="P46" s="12" t="e">
        <f t="shared" si="10"/>
        <v>#DIV/0!</v>
      </c>
      <c r="Q46" s="12" t="e">
        <f t="shared" si="11"/>
        <v>#DIV/0!</v>
      </c>
    </row>
    <row r="47" spans="1:19">
      <c r="E47" s="17" t="e">
        <f t="shared" si="2"/>
        <v>#DIV/0!</v>
      </c>
      <c r="F47" s="17" t="e">
        <f t="shared" si="3"/>
        <v>#DIV/0!</v>
      </c>
      <c r="G47" s="17" t="e">
        <f t="shared" si="4"/>
        <v>#DIV/0!</v>
      </c>
      <c r="H47" s="9">
        <f t="shared" si="15"/>
        <v>0</v>
      </c>
      <c r="I47" s="9">
        <f t="shared" si="7"/>
        <v>0</v>
      </c>
      <c r="J47" s="9">
        <f t="shared" si="8"/>
        <v>0</v>
      </c>
      <c r="L47" s="15" t="e">
        <f t="shared" si="12"/>
        <v>#N/A</v>
      </c>
      <c r="M47" s="11" t="e">
        <f t="shared" si="16"/>
        <v>#N/A</v>
      </c>
      <c r="N47" s="26" t="e">
        <f t="shared" si="17"/>
        <v>#N/A</v>
      </c>
      <c r="O47" s="12" t="e">
        <f t="shared" si="9"/>
        <v>#DIV/0!</v>
      </c>
      <c r="P47" s="12" t="e">
        <f t="shared" si="10"/>
        <v>#DIV/0!</v>
      </c>
      <c r="Q47" s="12" t="e">
        <f t="shared" si="11"/>
        <v>#DIV/0!</v>
      </c>
    </row>
    <row r="48" spans="1:19">
      <c r="E48" s="17" t="e">
        <f t="shared" si="2"/>
        <v>#DIV/0!</v>
      </c>
      <c r="F48" s="17" t="e">
        <f t="shared" si="3"/>
        <v>#DIV/0!</v>
      </c>
      <c r="G48" s="17" t="e">
        <f t="shared" si="4"/>
        <v>#DIV/0!</v>
      </c>
      <c r="H48" s="9">
        <f t="shared" si="15"/>
        <v>0</v>
      </c>
      <c r="I48" s="9">
        <f t="shared" si="7"/>
        <v>0</v>
      </c>
      <c r="J48" s="9">
        <f t="shared" si="8"/>
        <v>0</v>
      </c>
      <c r="L48" s="15" t="e">
        <f t="shared" si="12"/>
        <v>#N/A</v>
      </c>
      <c r="M48" s="11" t="e">
        <f t="shared" si="16"/>
        <v>#N/A</v>
      </c>
      <c r="N48" s="26" t="e">
        <f t="shared" si="17"/>
        <v>#N/A</v>
      </c>
      <c r="O48" s="12" t="e">
        <f t="shared" si="9"/>
        <v>#DIV/0!</v>
      </c>
      <c r="P48" s="12" t="e">
        <f t="shared" si="10"/>
        <v>#DIV/0!</v>
      </c>
      <c r="Q48" s="12" t="e">
        <f t="shared" si="11"/>
        <v>#DIV/0!</v>
      </c>
    </row>
    <row r="49" spans="1:17">
      <c r="E49" s="17" t="e">
        <f t="shared" si="2"/>
        <v>#DIV/0!</v>
      </c>
      <c r="F49" s="17" t="e">
        <f t="shared" si="3"/>
        <v>#DIV/0!</v>
      </c>
      <c r="G49" s="17" t="e">
        <f t="shared" si="4"/>
        <v>#DIV/0!</v>
      </c>
      <c r="H49" s="9">
        <f t="shared" si="15"/>
        <v>0</v>
      </c>
      <c r="I49" s="9">
        <f t="shared" si="7"/>
        <v>0</v>
      </c>
      <c r="J49" s="9">
        <f t="shared" si="8"/>
        <v>0</v>
      </c>
      <c r="L49" s="15" t="e">
        <f t="shared" si="12"/>
        <v>#N/A</v>
      </c>
      <c r="M49" s="11" t="e">
        <f t="shared" si="16"/>
        <v>#N/A</v>
      </c>
      <c r="N49" s="26" t="e">
        <f t="shared" si="17"/>
        <v>#N/A</v>
      </c>
      <c r="O49" s="12" t="e">
        <f t="shared" si="9"/>
        <v>#DIV/0!</v>
      </c>
      <c r="P49" s="12" t="e">
        <f t="shared" si="10"/>
        <v>#DIV/0!</v>
      </c>
      <c r="Q49" s="12" t="e">
        <f t="shared" si="11"/>
        <v>#DIV/0!</v>
      </c>
    </row>
    <row r="50" spans="1:17">
      <c r="E50" s="17" t="e">
        <f t="shared" si="2"/>
        <v>#DIV/0!</v>
      </c>
      <c r="F50" s="17" t="e">
        <f t="shared" si="3"/>
        <v>#DIV/0!</v>
      </c>
      <c r="G50" s="17" t="e">
        <f t="shared" si="4"/>
        <v>#DIV/0!</v>
      </c>
      <c r="H50" s="9">
        <f t="shared" si="15"/>
        <v>0</v>
      </c>
      <c r="I50" s="9">
        <f t="shared" ref="I50:I81" si="18">C50-C49</f>
        <v>0</v>
      </c>
      <c r="J50" s="9">
        <f t="shared" si="8"/>
        <v>0</v>
      </c>
      <c r="L50" s="15" t="e">
        <f t="shared" si="12"/>
        <v>#N/A</v>
      </c>
      <c r="M50" s="11" t="e">
        <f t="shared" si="16"/>
        <v>#N/A</v>
      </c>
      <c r="N50" s="26" t="e">
        <f t="shared" si="17"/>
        <v>#N/A</v>
      </c>
      <c r="O50" s="12" t="e">
        <f t="shared" si="9"/>
        <v>#DIV/0!</v>
      </c>
      <c r="P50" s="12" t="e">
        <f t="shared" si="10"/>
        <v>#DIV/0!</v>
      </c>
      <c r="Q50" s="12" t="e">
        <f t="shared" si="11"/>
        <v>#DIV/0!</v>
      </c>
    </row>
    <row r="51" spans="1:17">
      <c r="E51" s="17" t="e">
        <f t="shared" si="2"/>
        <v>#DIV/0!</v>
      </c>
      <c r="F51" s="17" t="e">
        <f t="shared" si="3"/>
        <v>#DIV/0!</v>
      </c>
      <c r="G51" s="17" t="e">
        <f t="shared" si="4"/>
        <v>#DIV/0!</v>
      </c>
      <c r="H51" s="9">
        <f t="shared" si="15"/>
        <v>0</v>
      </c>
      <c r="I51" s="9">
        <f t="shared" si="18"/>
        <v>0</v>
      </c>
      <c r="J51" s="9">
        <f t="shared" si="8"/>
        <v>0</v>
      </c>
      <c r="L51" s="15" t="e">
        <f t="shared" si="12"/>
        <v>#N/A</v>
      </c>
      <c r="M51" s="11" t="e">
        <f t="shared" si="16"/>
        <v>#N/A</v>
      </c>
      <c r="N51" s="26" t="e">
        <f t="shared" si="17"/>
        <v>#N/A</v>
      </c>
      <c r="O51" s="12" t="e">
        <f t="shared" si="9"/>
        <v>#DIV/0!</v>
      </c>
      <c r="P51" s="12" t="e">
        <f t="shared" si="10"/>
        <v>#DIV/0!</v>
      </c>
      <c r="Q51" s="12" t="e">
        <f t="shared" si="11"/>
        <v>#DIV/0!</v>
      </c>
    </row>
    <row r="52" spans="1:17">
      <c r="E52" s="17" t="e">
        <f t="shared" si="2"/>
        <v>#DIV/0!</v>
      </c>
      <c r="F52" s="17" t="e">
        <f t="shared" si="3"/>
        <v>#DIV/0!</v>
      </c>
      <c r="G52" s="17" t="e">
        <f t="shared" si="4"/>
        <v>#DIV/0!</v>
      </c>
      <c r="H52" s="9">
        <f t="shared" si="15"/>
        <v>0</v>
      </c>
      <c r="I52" s="9">
        <f t="shared" si="18"/>
        <v>0</v>
      </c>
      <c r="J52" s="9">
        <f t="shared" si="8"/>
        <v>0</v>
      </c>
      <c r="L52" s="15" t="e">
        <f t="shared" si="12"/>
        <v>#N/A</v>
      </c>
      <c r="M52" s="11" t="e">
        <f t="shared" si="16"/>
        <v>#N/A</v>
      </c>
      <c r="N52" s="26" t="e">
        <f t="shared" si="17"/>
        <v>#N/A</v>
      </c>
      <c r="O52" s="12" t="e">
        <f t="shared" si="9"/>
        <v>#DIV/0!</v>
      </c>
      <c r="P52" s="12" t="e">
        <f t="shared" si="10"/>
        <v>#DIV/0!</v>
      </c>
      <c r="Q52" s="12" t="e">
        <f t="shared" si="11"/>
        <v>#DIV/0!</v>
      </c>
    </row>
    <row r="53" spans="1:17">
      <c r="E53" s="17" t="e">
        <f t="shared" si="2"/>
        <v>#DIV/0!</v>
      </c>
      <c r="F53" s="17" t="e">
        <f t="shared" si="3"/>
        <v>#DIV/0!</v>
      </c>
      <c r="G53" s="17" t="e">
        <f t="shared" si="4"/>
        <v>#DIV/0!</v>
      </c>
      <c r="H53" s="9">
        <f t="shared" si="15"/>
        <v>0</v>
      </c>
      <c r="I53" s="9">
        <f t="shared" si="18"/>
        <v>0</v>
      </c>
      <c r="J53" s="9">
        <f t="shared" si="8"/>
        <v>0</v>
      </c>
      <c r="L53" s="15" t="e">
        <f t="shared" si="12"/>
        <v>#N/A</v>
      </c>
      <c r="M53" s="11" t="e">
        <f t="shared" si="16"/>
        <v>#N/A</v>
      </c>
      <c r="N53" s="26" t="e">
        <f t="shared" si="17"/>
        <v>#N/A</v>
      </c>
      <c r="O53" s="12" t="e">
        <f t="shared" si="9"/>
        <v>#DIV/0!</v>
      </c>
      <c r="P53" s="12" t="e">
        <f t="shared" si="10"/>
        <v>#DIV/0!</v>
      </c>
      <c r="Q53" s="12" t="e">
        <f t="shared" si="11"/>
        <v>#DIV/0!</v>
      </c>
    </row>
    <row r="54" spans="1:17">
      <c r="E54" s="17" t="e">
        <f t="shared" si="2"/>
        <v>#DIV/0!</v>
      </c>
      <c r="F54" s="17" t="e">
        <f t="shared" si="3"/>
        <v>#DIV/0!</v>
      </c>
      <c r="G54" s="17" t="e">
        <f t="shared" si="4"/>
        <v>#DIV/0!</v>
      </c>
      <c r="H54" s="9">
        <f t="shared" si="15"/>
        <v>0</v>
      </c>
      <c r="I54" s="9">
        <f t="shared" si="18"/>
        <v>0</v>
      </c>
      <c r="J54" s="9">
        <f t="shared" si="8"/>
        <v>0</v>
      </c>
      <c r="L54" s="15" t="e">
        <f t="shared" si="12"/>
        <v>#N/A</v>
      </c>
      <c r="M54" s="11" t="e">
        <f t="shared" si="16"/>
        <v>#N/A</v>
      </c>
      <c r="N54" s="26" t="e">
        <f t="shared" si="17"/>
        <v>#N/A</v>
      </c>
      <c r="O54" s="12" t="e">
        <f t="shared" si="9"/>
        <v>#DIV/0!</v>
      </c>
      <c r="P54" s="12" t="e">
        <f t="shared" si="10"/>
        <v>#DIV/0!</v>
      </c>
      <c r="Q54" s="12" t="e">
        <f t="shared" si="11"/>
        <v>#DIV/0!</v>
      </c>
    </row>
    <row r="55" spans="1:17">
      <c r="E55" s="17" t="e">
        <f t="shared" si="2"/>
        <v>#DIV/0!</v>
      </c>
      <c r="F55" s="17" t="e">
        <f t="shared" si="3"/>
        <v>#DIV/0!</v>
      </c>
      <c r="G55" s="17" t="e">
        <f t="shared" si="4"/>
        <v>#DIV/0!</v>
      </c>
      <c r="H55" s="9">
        <f t="shared" si="15"/>
        <v>0</v>
      </c>
      <c r="I55" s="9">
        <f t="shared" si="18"/>
        <v>0</v>
      </c>
      <c r="J55" s="9">
        <f t="shared" si="8"/>
        <v>0</v>
      </c>
      <c r="L55" s="15" t="e">
        <f t="shared" si="12"/>
        <v>#N/A</v>
      </c>
      <c r="M55" s="11" t="e">
        <f t="shared" si="16"/>
        <v>#N/A</v>
      </c>
      <c r="N55" s="26" t="e">
        <f t="shared" si="17"/>
        <v>#N/A</v>
      </c>
      <c r="O55" s="12" t="e">
        <f t="shared" si="9"/>
        <v>#DIV/0!</v>
      </c>
      <c r="P55" s="12" t="e">
        <f t="shared" si="10"/>
        <v>#DIV/0!</v>
      </c>
      <c r="Q55" s="12" t="e">
        <f t="shared" si="11"/>
        <v>#DIV/0!</v>
      </c>
    </row>
    <row r="56" spans="1:17">
      <c r="E56" s="17" t="e">
        <f t="shared" si="2"/>
        <v>#DIV/0!</v>
      </c>
      <c r="F56" s="17" t="e">
        <f t="shared" si="3"/>
        <v>#DIV/0!</v>
      </c>
      <c r="G56" s="17" t="e">
        <f t="shared" si="4"/>
        <v>#DIV/0!</v>
      </c>
      <c r="H56" s="9">
        <f t="shared" si="15"/>
        <v>0</v>
      </c>
      <c r="I56" s="9">
        <f t="shared" si="18"/>
        <v>0</v>
      </c>
      <c r="J56" s="9">
        <f t="shared" si="8"/>
        <v>0</v>
      </c>
      <c r="L56" s="15" t="e">
        <f t="shared" si="12"/>
        <v>#N/A</v>
      </c>
      <c r="M56" s="11" t="e">
        <f t="shared" si="16"/>
        <v>#N/A</v>
      </c>
      <c r="N56" s="26" t="e">
        <f t="shared" si="17"/>
        <v>#N/A</v>
      </c>
      <c r="O56" s="12" t="e">
        <f t="shared" si="9"/>
        <v>#DIV/0!</v>
      </c>
      <c r="P56" s="12" t="e">
        <f t="shared" si="10"/>
        <v>#DIV/0!</v>
      </c>
      <c r="Q56" s="12" t="e">
        <f t="shared" si="11"/>
        <v>#DIV/0!</v>
      </c>
    </row>
    <row r="57" spans="1:17">
      <c r="A57" s="2" t="s">
        <v>9</v>
      </c>
      <c r="E57" s="17" t="e">
        <f t="shared" si="2"/>
        <v>#VALUE!</v>
      </c>
      <c r="F57" s="17" t="e">
        <f t="shared" si="3"/>
        <v>#VALUE!</v>
      </c>
      <c r="G57" s="17" t="e">
        <f t="shared" si="4"/>
        <v>#VALUE!</v>
      </c>
      <c r="H57" s="9">
        <f t="shared" si="15"/>
        <v>0</v>
      </c>
      <c r="I57" s="9">
        <f t="shared" si="18"/>
        <v>0</v>
      </c>
      <c r="J57" s="9">
        <f t="shared" si="8"/>
        <v>0</v>
      </c>
      <c r="L57" s="15" t="e">
        <f>NA()</f>
        <v>#N/A</v>
      </c>
      <c r="M57" s="11" t="e">
        <f t="shared" si="16"/>
        <v>#VALUE!</v>
      </c>
      <c r="N57" s="26" t="e">
        <f t="shared" si="17"/>
        <v>#VALUE!</v>
      </c>
      <c r="O57" s="12" t="e">
        <f t="shared" si="9"/>
        <v>#VALUE!</v>
      </c>
      <c r="P57" s="12" t="e">
        <f t="shared" si="10"/>
        <v>#VALUE!</v>
      </c>
      <c r="Q57" s="12" t="e">
        <f t="shared" si="11"/>
        <v>#VALUE!</v>
      </c>
    </row>
    <row r="58" spans="1:17">
      <c r="E58" s="17" t="e">
        <f t="shared" si="2"/>
        <v>#VALUE!</v>
      </c>
      <c r="F58" s="17" t="e">
        <f t="shared" si="3"/>
        <v>#VALUE!</v>
      </c>
      <c r="G58" s="17" t="e">
        <f t="shared" si="4"/>
        <v>#VALUE!</v>
      </c>
      <c r="H58" s="9">
        <f t="shared" si="15"/>
        <v>0</v>
      </c>
      <c r="I58" s="9">
        <f t="shared" si="18"/>
        <v>0</v>
      </c>
      <c r="J58" s="9">
        <f t="shared" si="8"/>
        <v>0</v>
      </c>
      <c r="L58" s="15" t="e">
        <f t="shared" si="12"/>
        <v>#N/A</v>
      </c>
      <c r="M58" s="11" t="e">
        <f t="shared" si="16"/>
        <v>#N/A</v>
      </c>
      <c r="N58" s="26" t="e">
        <f t="shared" si="17"/>
        <v>#N/A</v>
      </c>
      <c r="O58" s="12" t="e">
        <f t="shared" si="9"/>
        <v>#VALUE!</v>
      </c>
      <c r="P58" s="12" t="e">
        <f t="shared" si="10"/>
        <v>#VALUE!</v>
      </c>
      <c r="Q58" s="12" t="e">
        <f t="shared" si="11"/>
        <v>#VALUE!</v>
      </c>
    </row>
    <row r="59" spans="1:17">
      <c r="E59" s="17" t="e">
        <f t="shared" si="2"/>
        <v>#DIV/0!</v>
      </c>
      <c r="F59" s="17" t="e">
        <f t="shared" si="3"/>
        <v>#DIV/0!</v>
      </c>
      <c r="G59" s="17" t="e">
        <f t="shared" si="4"/>
        <v>#DIV/0!</v>
      </c>
      <c r="H59" s="9">
        <f t="shared" si="15"/>
        <v>0</v>
      </c>
      <c r="I59" s="9">
        <f t="shared" si="18"/>
        <v>0</v>
      </c>
      <c r="J59" s="9">
        <f t="shared" si="8"/>
        <v>0</v>
      </c>
      <c r="L59" s="15" t="e">
        <f t="shared" si="12"/>
        <v>#N/A</v>
      </c>
      <c r="M59" s="11" t="e">
        <f t="shared" si="16"/>
        <v>#N/A</v>
      </c>
      <c r="N59" s="26" t="e">
        <f t="shared" si="17"/>
        <v>#N/A</v>
      </c>
      <c r="O59" s="12" t="e">
        <f t="shared" si="9"/>
        <v>#DIV/0!</v>
      </c>
      <c r="P59" s="12" t="e">
        <f t="shared" si="10"/>
        <v>#DIV/0!</v>
      </c>
      <c r="Q59" s="12" t="e">
        <f t="shared" si="11"/>
        <v>#DIV/0!</v>
      </c>
    </row>
    <row r="60" spans="1:17">
      <c r="E60" s="17" t="e">
        <f t="shared" si="2"/>
        <v>#DIV/0!</v>
      </c>
      <c r="F60" s="17" t="e">
        <f t="shared" si="3"/>
        <v>#DIV/0!</v>
      </c>
      <c r="G60" s="17" t="e">
        <f t="shared" si="4"/>
        <v>#DIV/0!</v>
      </c>
      <c r="H60" s="9">
        <f t="shared" si="15"/>
        <v>0</v>
      </c>
      <c r="I60" s="9">
        <f t="shared" si="18"/>
        <v>0</v>
      </c>
      <c r="J60" s="9">
        <f t="shared" si="8"/>
        <v>0</v>
      </c>
      <c r="L60" s="15" t="e">
        <f t="shared" si="12"/>
        <v>#N/A</v>
      </c>
      <c r="M60" s="11" t="e">
        <f t="shared" si="16"/>
        <v>#N/A</v>
      </c>
      <c r="N60" s="26" t="e">
        <f t="shared" si="17"/>
        <v>#N/A</v>
      </c>
      <c r="O60" s="12" t="e">
        <f t="shared" si="9"/>
        <v>#DIV/0!</v>
      </c>
      <c r="P60" s="12" t="e">
        <f t="shared" si="10"/>
        <v>#DIV/0!</v>
      </c>
      <c r="Q60" s="12" t="e">
        <f t="shared" si="11"/>
        <v>#DIV/0!</v>
      </c>
    </row>
    <row r="61" spans="1:17">
      <c r="E61" s="17" t="e">
        <f t="shared" si="2"/>
        <v>#DIV/0!</v>
      </c>
      <c r="F61" s="17" t="e">
        <f t="shared" si="3"/>
        <v>#DIV/0!</v>
      </c>
      <c r="G61" s="17" t="e">
        <f t="shared" si="4"/>
        <v>#DIV/0!</v>
      </c>
      <c r="H61" s="9">
        <f t="shared" si="15"/>
        <v>0</v>
      </c>
      <c r="I61" s="9">
        <f t="shared" si="18"/>
        <v>0</v>
      </c>
      <c r="J61" s="9">
        <f t="shared" si="8"/>
        <v>0</v>
      </c>
      <c r="L61" s="15" t="e">
        <f t="shared" si="12"/>
        <v>#N/A</v>
      </c>
      <c r="M61" s="11" t="e">
        <f t="shared" si="16"/>
        <v>#N/A</v>
      </c>
      <c r="N61" s="26" t="e">
        <f t="shared" si="17"/>
        <v>#N/A</v>
      </c>
      <c r="O61" s="12" t="e">
        <f t="shared" si="9"/>
        <v>#DIV/0!</v>
      </c>
      <c r="P61" s="12" t="e">
        <f t="shared" si="10"/>
        <v>#DIV/0!</v>
      </c>
      <c r="Q61" s="12" t="e">
        <f t="shared" si="11"/>
        <v>#DIV/0!</v>
      </c>
    </row>
    <row r="62" spans="1:17">
      <c r="E62" s="17" t="e">
        <f t="shared" si="2"/>
        <v>#DIV/0!</v>
      </c>
      <c r="F62" s="17" t="e">
        <f t="shared" si="3"/>
        <v>#DIV/0!</v>
      </c>
      <c r="G62" s="17" t="e">
        <f t="shared" si="4"/>
        <v>#DIV/0!</v>
      </c>
      <c r="H62" s="9">
        <f t="shared" si="15"/>
        <v>0</v>
      </c>
      <c r="I62" s="9">
        <f t="shared" si="18"/>
        <v>0</v>
      </c>
      <c r="J62" s="9">
        <f t="shared" si="8"/>
        <v>0</v>
      </c>
      <c r="L62" s="15" t="e">
        <f t="shared" si="12"/>
        <v>#N/A</v>
      </c>
      <c r="M62" s="11" t="e">
        <f t="shared" si="16"/>
        <v>#N/A</v>
      </c>
      <c r="N62" s="26" t="e">
        <f t="shared" si="17"/>
        <v>#N/A</v>
      </c>
      <c r="O62" s="12" t="e">
        <f t="shared" si="9"/>
        <v>#DIV/0!</v>
      </c>
      <c r="P62" s="12" t="e">
        <f t="shared" si="10"/>
        <v>#DIV/0!</v>
      </c>
      <c r="Q62" s="12" t="e">
        <f t="shared" si="11"/>
        <v>#DIV/0!</v>
      </c>
    </row>
    <row r="63" spans="1:17">
      <c r="E63" s="17" t="e">
        <f t="shared" si="2"/>
        <v>#DIV/0!</v>
      </c>
      <c r="F63" s="17" t="e">
        <f t="shared" si="3"/>
        <v>#DIV/0!</v>
      </c>
      <c r="G63" s="17" t="e">
        <f t="shared" si="4"/>
        <v>#DIV/0!</v>
      </c>
      <c r="H63" s="9">
        <f t="shared" si="15"/>
        <v>0</v>
      </c>
      <c r="I63" s="9">
        <f t="shared" si="18"/>
        <v>0</v>
      </c>
      <c r="J63" s="9">
        <f t="shared" si="8"/>
        <v>0</v>
      </c>
      <c r="L63" s="15" t="e">
        <f t="shared" si="12"/>
        <v>#N/A</v>
      </c>
      <c r="M63" s="11" t="e">
        <f t="shared" si="16"/>
        <v>#N/A</v>
      </c>
      <c r="N63" s="26" t="e">
        <f t="shared" si="17"/>
        <v>#N/A</v>
      </c>
      <c r="O63" s="12" t="e">
        <f t="shared" si="9"/>
        <v>#DIV/0!</v>
      </c>
      <c r="P63" s="12" t="e">
        <f t="shared" si="10"/>
        <v>#DIV/0!</v>
      </c>
      <c r="Q63" s="12" t="e">
        <f t="shared" si="11"/>
        <v>#DIV/0!</v>
      </c>
    </row>
    <row r="64" spans="1:17">
      <c r="E64" s="17" t="e">
        <f t="shared" si="2"/>
        <v>#DIV/0!</v>
      </c>
      <c r="F64" s="17" t="e">
        <f t="shared" si="3"/>
        <v>#DIV/0!</v>
      </c>
      <c r="G64" s="17" t="e">
        <f t="shared" si="4"/>
        <v>#DIV/0!</v>
      </c>
      <c r="H64" s="9">
        <f t="shared" si="15"/>
        <v>0</v>
      </c>
      <c r="I64" s="9">
        <f t="shared" si="18"/>
        <v>0</v>
      </c>
      <c r="J64" s="9">
        <f t="shared" si="8"/>
        <v>0</v>
      </c>
      <c r="L64" s="15" t="e">
        <f t="shared" si="12"/>
        <v>#N/A</v>
      </c>
      <c r="M64" s="11" t="e">
        <f t="shared" si="16"/>
        <v>#N/A</v>
      </c>
      <c r="N64" s="26" t="e">
        <f t="shared" si="17"/>
        <v>#N/A</v>
      </c>
      <c r="O64" s="12" t="e">
        <f t="shared" si="9"/>
        <v>#DIV/0!</v>
      </c>
      <c r="P64" s="12" t="e">
        <f t="shared" si="10"/>
        <v>#DIV/0!</v>
      </c>
      <c r="Q64" s="12" t="e">
        <f t="shared" si="11"/>
        <v>#DIV/0!</v>
      </c>
    </row>
    <row r="65" spans="5:17">
      <c r="E65" s="17" t="e">
        <f t="shared" si="2"/>
        <v>#DIV/0!</v>
      </c>
      <c r="F65" s="17" t="e">
        <f t="shared" si="3"/>
        <v>#DIV/0!</v>
      </c>
      <c r="G65" s="17" t="e">
        <f t="shared" si="4"/>
        <v>#DIV/0!</v>
      </c>
      <c r="H65" s="9">
        <f t="shared" si="15"/>
        <v>0</v>
      </c>
      <c r="I65" s="9">
        <f t="shared" si="18"/>
        <v>0</v>
      </c>
      <c r="J65" s="9">
        <f t="shared" si="8"/>
        <v>0</v>
      </c>
      <c r="L65" s="15" t="e">
        <f t="shared" si="12"/>
        <v>#N/A</v>
      </c>
      <c r="M65" s="11" t="e">
        <f t="shared" si="16"/>
        <v>#N/A</v>
      </c>
      <c r="N65" s="26" t="e">
        <f t="shared" si="17"/>
        <v>#N/A</v>
      </c>
      <c r="O65" s="12" t="e">
        <f t="shared" si="9"/>
        <v>#DIV/0!</v>
      </c>
      <c r="P65" s="12" t="e">
        <f t="shared" si="10"/>
        <v>#DIV/0!</v>
      </c>
      <c r="Q65" s="12" t="e">
        <f t="shared" si="11"/>
        <v>#DIV/0!</v>
      </c>
    </row>
    <row r="66" spans="5:17">
      <c r="E66" s="17" t="e">
        <f t="shared" si="2"/>
        <v>#DIV/0!</v>
      </c>
      <c r="F66" s="17" t="e">
        <f t="shared" si="3"/>
        <v>#DIV/0!</v>
      </c>
      <c r="G66" s="17" t="e">
        <f t="shared" si="4"/>
        <v>#DIV/0!</v>
      </c>
      <c r="H66" s="9">
        <f t="shared" si="15"/>
        <v>0</v>
      </c>
      <c r="I66" s="9">
        <f t="shared" si="18"/>
        <v>0</v>
      </c>
      <c r="J66" s="9">
        <f t="shared" si="8"/>
        <v>0</v>
      </c>
      <c r="L66" s="15" t="e">
        <f t="shared" si="12"/>
        <v>#N/A</v>
      </c>
      <c r="M66" s="11" t="e">
        <f t="shared" si="16"/>
        <v>#N/A</v>
      </c>
      <c r="N66" s="26" t="e">
        <f t="shared" si="17"/>
        <v>#N/A</v>
      </c>
      <c r="O66" s="12" t="e">
        <f t="shared" si="9"/>
        <v>#DIV/0!</v>
      </c>
      <c r="P66" s="12" t="e">
        <f t="shared" si="10"/>
        <v>#DIV/0!</v>
      </c>
      <c r="Q66" s="12" t="e">
        <f t="shared" si="11"/>
        <v>#DIV/0!</v>
      </c>
    </row>
    <row r="67" spans="5:17">
      <c r="E67" s="17" t="e">
        <f t="shared" si="2"/>
        <v>#DIV/0!</v>
      </c>
      <c r="F67" s="17" t="e">
        <f t="shared" si="3"/>
        <v>#DIV/0!</v>
      </c>
      <c r="G67" s="17" t="e">
        <f t="shared" si="4"/>
        <v>#DIV/0!</v>
      </c>
      <c r="H67" s="9">
        <f t="shared" si="15"/>
        <v>0</v>
      </c>
      <c r="I67" s="9">
        <f t="shared" si="18"/>
        <v>0</v>
      </c>
      <c r="J67" s="9">
        <f t="shared" si="8"/>
        <v>0</v>
      </c>
      <c r="L67" s="15" t="e">
        <f t="shared" si="12"/>
        <v>#N/A</v>
      </c>
      <c r="M67" s="11" t="e">
        <f t="shared" si="16"/>
        <v>#N/A</v>
      </c>
      <c r="N67" s="26" t="e">
        <f t="shared" si="17"/>
        <v>#N/A</v>
      </c>
      <c r="O67" s="12" t="e">
        <f t="shared" si="9"/>
        <v>#DIV/0!</v>
      </c>
      <c r="P67" s="12" t="e">
        <f t="shared" si="10"/>
        <v>#DIV/0!</v>
      </c>
      <c r="Q67" s="12" t="e">
        <f t="shared" si="11"/>
        <v>#DIV/0!</v>
      </c>
    </row>
    <row r="68" spans="5:17">
      <c r="E68" s="17" t="e">
        <f t="shared" si="2"/>
        <v>#DIV/0!</v>
      </c>
      <c r="F68" s="17" t="e">
        <f t="shared" si="3"/>
        <v>#DIV/0!</v>
      </c>
      <c r="G68" s="17" t="e">
        <f t="shared" si="4"/>
        <v>#DIV/0!</v>
      </c>
      <c r="H68" s="9">
        <f t="shared" si="15"/>
        <v>0</v>
      </c>
      <c r="I68" s="9">
        <f t="shared" si="18"/>
        <v>0</v>
      </c>
      <c r="J68" s="9">
        <f t="shared" si="8"/>
        <v>0</v>
      </c>
      <c r="L68" s="15" t="e">
        <f t="shared" si="12"/>
        <v>#N/A</v>
      </c>
      <c r="M68" s="11" t="e">
        <f t="shared" si="16"/>
        <v>#N/A</v>
      </c>
      <c r="N68" s="26" t="e">
        <f t="shared" si="17"/>
        <v>#N/A</v>
      </c>
      <c r="O68" s="12" t="e">
        <f t="shared" si="9"/>
        <v>#DIV/0!</v>
      </c>
      <c r="P68" s="12" t="e">
        <f t="shared" si="10"/>
        <v>#DIV/0!</v>
      </c>
      <c r="Q68" s="12" t="e">
        <f t="shared" si="11"/>
        <v>#DIV/0!</v>
      </c>
    </row>
    <row r="69" spans="5:17">
      <c r="E69" s="17" t="e">
        <f t="shared" si="2"/>
        <v>#DIV/0!</v>
      </c>
      <c r="F69" s="17" t="e">
        <f t="shared" si="3"/>
        <v>#DIV/0!</v>
      </c>
      <c r="G69" s="17" t="e">
        <f t="shared" si="4"/>
        <v>#DIV/0!</v>
      </c>
      <c r="H69" s="9">
        <f t="shared" si="15"/>
        <v>0</v>
      </c>
      <c r="I69" s="9">
        <f t="shared" si="18"/>
        <v>0</v>
      </c>
      <c r="J69" s="9">
        <f t="shared" si="8"/>
        <v>0</v>
      </c>
      <c r="L69" s="15" t="e">
        <f t="shared" si="12"/>
        <v>#N/A</v>
      </c>
      <c r="M69" s="11" t="e">
        <f t="shared" si="16"/>
        <v>#N/A</v>
      </c>
      <c r="N69" s="26" t="e">
        <f t="shared" si="17"/>
        <v>#N/A</v>
      </c>
      <c r="O69" s="12" t="e">
        <f t="shared" si="9"/>
        <v>#DIV/0!</v>
      </c>
      <c r="P69" s="12" t="e">
        <f t="shared" si="10"/>
        <v>#DIV/0!</v>
      </c>
      <c r="Q69" s="12" t="e">
        <f t="shared" si="11"/>
        <v>#DIV/0!</v>
      </c>
    </row>
    <row r="70" spans="5:17">
      <c r="E70" s="17" t="e">
        <f t="shared" si="2"/>
        <v>#DIV/0!</v>
      </c>
      <c r="F70" s="17" t="e">
        <f t="shared" si="3"/>
        <v>#DIV/0!</v>
      </c>
      <c r="G70" s="17" t="e">
        <f t="shared" si="4"/>
        <v>#DIV/0!</v>
      </c>
      <c r="H70" s="9">
        <f t="shared" si="15"/>
        <v>0</v>
      </c>
      <c r="I70" s="9">
        <f t="shared" si="18"/>
        <v>0</v>
      </c>
      <c r="J70" s="9">
        <f t="shared" si="8"/>
        <v>0</v>
      </c>
      <c r="L70" s="15" t="e">
        <f t="shared" si="12"/>
        <v>#N/A</v>
      </c>
      <c r="M70" s="11" t="e">
        <f t="shared" si="16"/>
        <v>#N/A</v>
      </c>
      <c r="N70" s="26" t="e">
        <f t="shared" si="17"/>
        <v>#N/A</v>
      </c>
      <c r="O70" s="12" t="e">
        <f t="shared" si="9"/>
        <v>#DIV/0!</v>
      </c>
      <c r="P70" s="12" t="e">
        <f t="shared" si="10"/>
        <v>#DIV/0!</v>
      </c>
      <c r="Q70" s="12" t="e">
        <f t="shared" si="11"/>
        <v>#DIV/0!</v>
      </c>
    </row>
    <row r="71" spans="5:17">
      <c r="E71" s="17" t="e">
        <f t="shared" si="2"/>
        <v>#DIV/0!</v>
      </c>
      <c r="F71" s="17" t="e">
        <f t="shared" si="3"/>
        <v>#DIV/0!</v>
      </c>
      <c r="G71" s="17" t="e">
        <f t="shared" si="4"/>
        <v>#DIV/0!</v>
      </c>
      <c r="H71" s="9">
        <f t="shared" si="15"/>
        <v>0</v>
      </c>
      <c r="I71" s="9">
        <f t="shared" si="18"/>
        <v>0</v>
      </c>
      <c r="J71" s="9">
        <f t="shared" si="8"/>
        <v>0</v>
      </c>
      <c r="L71" s="15" t="e">
        <f t="shared" si="12"/>
        <v>#N/A</v>
      </c>
      <c r="M71" s="11" t="e">
        <f t="shared" si="16"/>
        <v>#N/A</v>
      </c>
      <c r="N71" s="26" t="e">
        <f t="shared" si="17"/>
        <v>#N/A</v>
      </c>
      <c r="O71" s="12" t="e">
        <f t="shared" si="9"/>
        <v>#DIV/0!</v>
      </c>
      <c r="P71" s="12" t="e">
        <f t="shared" si="10"/>
        <v>#DIV/0!</v>
      </c>
      <c r="Q71" s="12" t="e">
        <f t="shared" si="11"/>
        <v>#DIV/0!</v>
      </c>
    </row>
    <row r="72" spans="5:17">
      <c r="E72" s="17" t="e">
        <f t="shared" si="2"/>
        <v>#DIV/0!</v>
      </c>
      <c r="F72" s="17" t="e">
        <f t="shared" si="3"/>
        <v>#DIV/0!</v>
      </c>
      <c r="G72" s="17" t="e">
        <f t="shared" si="4"/>
        <v>#DIV/0!</v>
      </c>
      <c r="H72" s="9">
        <f t="shared" si="15"/>
        <v>0</v>
      </c>
      <c r="I72" s="9">
        <f t="shared" si="18"/>
        <v>0</v>
      </c>
      <c r="J72" s="9">
        <f t="shared" si="8"/>
        <v>0</v>
      </c>
      <c r="L72" s="15" t="e">
        <f t="shared" si="12"/>
        <v>#N/A</v>
      </c>
      <c r="M72" s="11" t="e">
        <f t="shared" si="16"/>
        <v>#N/A</v>
      </c>
      <c r="N72" s="26" t="e">
        <f t="shared" si="17"/>
        <v>#N/A</v>
      </c>
      <c r="O72" s="12" t="e">
        <f t="shared" si="9"/>
        <v>#DIV/0!</v>
      </c>
      <c r="P72" s="12" t="e">
        <f t="shared" si="10"/>
        <v>#DIV/0!</v>
      </c>
      <c r="Q72" s="12" t="e">
        <f t="shared" si="11"/>
        <v>#DIV/0!</v>
      </c>
    </row>
    <row r="73" spans="5:17">
      <c r="E73" s="17" t="e">
        <f t="shared" ref="E73:E116" si="19">(C73-C72)/(A73-$A72)</f>
        <v>#DIV/0!</v>
      </c>
      <c r="F73" s="17" t="e">
        <f t="shared" ref="F73:F116" si="20">(D73-D72)/($A73-$A72)</f>
        <v>#DIV/0!</v>
      </c>
      <c r="G73" s="17" t="e">
        <f t="shared" ref="G73:G116" si="21">E73-F73</f>
        <v>#DIV/0!</v>
      </c>
      <c r="H73" s="9">
        <f t="shared" si="15"/>
        <v>0</v>
      </c>
      <c r="I73" s="9">
        <f t="shared" si="18"/>
        <v>0</v>
      </c>
      <c r="J73" s="9">
        <f t="shared" si="8"/>
        <v>0</v>
      </c>
      <c r="L73" s="15" t="e">
        <f t="shared" si="12"/>
        <v>#N/A</v>
      </c>
      <c r="M73" s="11" t="e">
        <f t="shared" si="16"/>
        <v>#N/A</v>
      </c>
      <c r="N73" s="26" t="e">
        <f t="shared" si="17"/>
        <v>#N/A</v>
      </c>
      <c r="O73" s="12" t="e">
        <f t="shared" si="9"/>
        <v>#DIV/0!</v>
      </c>
      <c r="P73" s="12" t="e">
        <f t="shared" si="10"/>
        <v>#DIV/0!</v>
      </c>
      <c r="Q73" s="12" t="e">
        <f t="shared" si="11"/>
        <v>#DIV/0!</v>
      </c>
    </row>
    <row r="74" spans="5:17">
      <c r="E74" s="17" t="e">
        <f t="shared" si="19"/>
        <v>#DIV/0!</v>
      </c>
      <c r="F74" s="17" t="e">
        <f t="shared" si="20"/>
        <v>#DIV/0!</v>
      </c>
      <c r="G74" s="17" t="e">
        <f t="shared" si="21"/>
        <v>#DIV/0!</v>
      </c>
      <c r="H74" s="9">
        <f t="shared" si="15"/>
        <v>0</v>
      </c>
      <c r="I74" s="9">
        <f t="shared" si="18"/>
        <v>0</v>
      </c>
      <c r="J74" s="9">
        <f t="shared" si="8"/>
        <v>0</v>
      </c>
      <c r="L74" s="15" t="e">
        <f t="shared" si="12"/>
        <v>#N/A</v>
      </c>
      <c r="M74" s="11" t="e">
        <f t="shared" si="16"/>
        <v>#N/A</v>
      </c>
      <c r="N74" s="26" t="e">
        <f t="shared" si="17"/>
        <v>#N/A</v>
      </c>
      <c r="O74" s="12" t="e">
        <f t="shared" si="9"/>
        <v>#DIV/0!</v>
      </c>
      <c r="P74" s="12" t="e">
        <f t="shared" si="10"/>
        <v>#DIV/0!</v>
      </c>
      <c r="Q74" s="12" t="e">
        <f t="shared" si="11"/>
        <v>#DIV/0!</v>
      </c>
    </row>
    <row r="75" spans="5:17">
      <c r="E75" s="17" t="e">
        <f t="shared" si="19"/>
        <v>#DIV/0!</v>
      </c>
      <c r="F75" s="17" t="e">
        <f t="shared" si="20"/>
        <v>#DIV/0!</v>
      </c>
      <c r="G75" s="17" t="e">
        <f t="shared" si="21"/>
        <v>#DIV/0!</v>
      </c>
      <c r="H75" s="9">
        <f t="shared" si="15"/>
        <v>0</v>
      </c>
      <c r="I75" s="9">
        <f t="shared" si="18"/>
        <v>0</v>
      </c>
      <c r="J75" s="9">
        <f t="shared" si="8"/>
        <v>0</v>
      </c>
      <c r="L75" s="15" t="e">
        <f t="shared" si="12"/>
        <v>#N/A</v>
      </c>
      <c r="M75" s="11" t="e">
        <f t="shared" si="16"/>
        <v>#N/A</v>
      </c>
      <c r="N75" s="26" t="e">
        <f t="shared" si="17"/>
        <v>#N/A</v>
      </c>
      <c r="O75" s="12" t="e">
        <f t="shared" si="9"/>
        <v>#DIV/0!</v>
      </c>
      <c r="P75" s="12" t="e">
        <f t="shared" si="10"/>
        <v>#DIV/0!</v>
      </c>
      <c r="Q75" s="12" t="e">
        <f t="shared" si="11"/>
        <v>#DIV/0!</v>
      </c>
    </row>
    <row r="76" spans="5:17">
      <c r="E76" s="17" t="e">
        <f t="shared" si="19"/>
        <v>#DIV/0!</v>
      </c>
      <c r="F76" s="17" t="e">
        <f t="shared" si="20"/>
        <v>#DIV/0!</v>
      </c>
      <c r="G76" s="17" t="e">
        <f t="shared" si="21"/>
        <v>#DIV/0!</v>
      </c>
      <c r="H76" s="9">
        <f t="shared" si="15"/>
        <v>0</v>
      </c>
      <c r="I76" s="9">
        <f t="shared" si="18"/>
        <v>0</v>
      </c>
      <c r="J76" s="9">
        <f t="shared" si="8"/>
        <v>0</v>
      </c>
      <c r="L76" s="15" t="e">
        <f t="shared" si="12"/>
        <v>#N/A</v>
      </c>
      <c r="M76" s="11" t="e">
        <f t="shared" si="16"/>
        <v>#N/A</v>
      </c>
      <c r="N76" s="26" t="e">
        <f t="shared" si="17"/>
        <v>#N/A</v>
      </c>
      <c r="O76" s="12" t="e">
        <f t="shared" si="9"/>
        <v>#DIV/0!</v>
      </c>
      <c r="P76" s="12" t="e">
        <f t="shared" si="10"/>
        <v>#DIV/0!</v>
      </c>
      <c r="Q76" s="12" t="e">
        <f t="shared" si="11"/>
        <v>#DIV/0!</v>
      </c>
    </row>
    <row r="77" spans="5:17">
      <c r="E77" s="17" t="e">
        <f t="shared" si="19"/>
        <v>#DIV/0!</v>
      </c>
      <c r="F77" s="17" t="e">
        <f t="shared" si="20"/>
        <v>#DIV/0!</v>
      </c>
      <c r="G77" s="17" t="e">
        <f t="shared" si="21"/>
        <v>#DIV/0!</v>
      </c>
      <c r="H77" s="9">
        <f t="shared" si="15"/>
        <v>0</v>
      </c>
      <c r="I77" s="9">
        <f t="shared" si="18"/>
        <v>0</v>
      </c>
      <c r="J77" s="9">
        <f t="shared" si="8"/>
        <v>0</v>
      </c>
      <c r="L77" s="15" t="e">
        <f t="shared" si="12"/>
        <v>#N/A</v>
      </c>
      <c r="M77" s="11" t="e">
        <f t="shared" si="16"/>
        <v>#N/A</v>
      </c>
      <c r="N77" s="26" t="e">
        <f t="shared" si="17"/>
        <v>#N/A</v>
      </c>
      <c r="O77" s="12" t="e">
        <f t="shared" si="9"/>
        <v>#DIV/0!</v>
      </c>
      <c r="P77" s="12" t="e">
        <f t="shared" si="10"/>
        <v>#DIV/0!</v>
      </c>
      <c r="Q77" s="12" t="e">
        <f t="shared" si="11"/>
        <v>#DIV/0!</v>
      </c>
    </row>
    <row r="78" spans="5:17">
      <c r="E78" s="17" t="e">
        <f t="shared" si="19"/>
        <v>#DIV/0!</v>
      </c>
      <c r="F78" s="17" t="e">
        <f t="shared" si="20"/>
        <v>#DIV/0!</v>
      </c>
      <c r="G78" s="17" t="e">
        <f t="shared" si="21"/>
        <v>#DIV/0!</v>
      </c>
      <c r="H78" s="9">
        <f t="shared" si="15"/>
        <v>0</v>
      </c>
      <c r="I78" s="9">
        <f t="shared" si="18"/>
        <v>0</v>
      </c>
      <c r="J78" s="9">
        <f t="shared" si="8"/>
        <v>0</v>
      </c>
      <c r="L78" s="15" t="e">
        <f t="shared" si="12"/>
        <v>#N/A</v>
      </c>
      <c r="M78" s="11" t="e">
        <f t="shared" si="16"/>
        <v>#N/A</v>
      </c>
      <c r="N78" s="26" t="e">
        <f t="shared" si="17"/>
        <v>#N/A</v>
      </c>
      <c r="O78" s="12" t="e">
        <f t="shared" si="9"/>
        <v>#DIV/0!</v>
      </c>
      <c r="P78" s="12" t="e">
        <f t="shared" si="10"/>
        <v>#DIV/0!</v>
      </c>
      <c r="Q78" s="12" t="e">
        <f t="shared" si="11"/>
        <v>#DIV/0!</v>
      </c>
    </row>
    <row r="79" spans="5:17">
      <c r="E79" s="17" t="e">
        <f t="shared" si="19"/>
        <v>#DIV/0!</v>
      </c>
      <c r="F79" s="17" t="e">
        <f t="shared" si="20"/>
        <v>#DIV/0!</v>
      </c>
      <c r="G79" s="17" t="e">
        <f t="shared" si="21"/>
        <v>#DIV/0!</v>
      </c>
      <c r="H79" s="9">
        <f t="shared" si="15"/>
        <v>0</v>
      </c>
      <c r="I79" s="9">
        <f t="shared" si="18"/>
        <v>0</v>
      </c>
      <c r="J79" s="9">
        <f t="shared" si="8"/>
        <v>0</v>
      </c>
      <c r="L79" s="15" t="e">
        <f t="shared" si="12"/>
        <v>#N/A</v>
      </c>
      <c r="M79" s="11" t="e">
        <f t="shared" si="16"/>
        <v>#N/A</v>
      </c>
      <c r="N79" s="26" t="e">
        <f t="shared" si="17"/>
        <v>#N/A</v>
      </c>
      <c r="O79" s="12" t="e">
        <f t="shared" si="9"/>
        <v>#DIV/0!</v>
      </c>
      <c r="P79" s="12" t="e">
        <f t="shared" si="10"/>
        <v>#DIV/0!</v>
      </c>
      <c r="Q79" s="12" t="e">
        <f t="shared" si="11"/>
        <v>#DIV/0!</v>
      </c>
    </row>
    <row r="80" spans="5:17">
      <c r="E80" s="17" t="e">
        <f t="shared" si="19"/>
        <v>#DIV/0!</v>
      </c>
      <c r="F80" s="17" t="e">
        <f t="shared" si="20"/>
        <v>#DIV/0!</v>
      </c>
      <c r="G80" s="17" t="e">
        <f t="shared" si="21"/>
        <v>#DIV/0!</v>
      </c>
      <c r="H80" s="9">
        <f t="shared" si="15"/>
        <v>0</v>
      </c>
      <c r="I80" s="9">
        <f t="shared" si="18"/>
        <v>0</v>
      </c>
      <c r="J80" s="9">
        <f t="shared" si="8"/>
        <v>0</v>
      </c>
      <c r="L80" s="15" t="e">
        <f t="shared" si="12"/>
        <v>#N/A</v>
      </c>
      <c r="M80" s="11" t="e">
        <f t="shared" si="16"/>
        <v>#N/A</v>
      </c>
      <c r="N80" s="26" t="e">
        <f t="shared" si="17"/>
        <v>#N/A</v>
      </c>
      <c r="O80" s="12" t="e">
        <f t="shared" si="9"/>
        <v>#DIV/0!</v>
      </c>
      <c r="P80" s="12" t="e">
        <f t="shared" si="10"/>
        <v>#DIV/0!</v>
      </c>
      <c r="Q80" s="12" t="e">
        <f t="shared" si="11"/>
        <v>#DIV/0!</v>
      </c>
    </row>
    <row r="81" spans="5:17">
      <c r="E81" s="17" t="e">
        <f t="shared" si="19"/>
        <v>#DIV/0!</v>
      </c>
      <c r="F81" s="17" t="e">
        <f t="shared" si="20"/>
        <v>#DIV/0!</v>
      </c>
      <c r="G81" s="17" t="e">
        <f t="shared" si="21"/>
        <v>#DIV/0!</v>
      </c>
      <c r="H81" s="9">
        <f t="shared" si="15"/>
        <v>0</v>
      </c>
      <c r="I81" s="9">
        <f t="shared" si="18"/>
        <v>0</v>
      </c>
      <c r="J81" s="9">
        <f t="shared" si="8"/>
        <v>0</v>
      </c>
      <c r="L81" s="15" t="e">
        <f t="shared" si="12"/>
        <v>#N/A</v>
      </c>
      <c r="M81" s="11" t="e">
        <f t="shared" si="16"/>
        <v>#N/A</v>
      </c>
      <c r="N81" s="26" t="e">
        <f t="shared" si="17"/>
        <v>#N/A</v>
      </c>
      <c r="O81" s="12" t="e">
        <f t="shared" si="9"/>
        <v>#DIV/0!</v>
      </c>
      <c r="P81" s="12" t="e">
        <f t="shared" si="10"/>
        <v>#DIV/0!</v>
      </c>
      <c r="Q81" s="12" t="e">
        <f t="shared" si="11"/>
        <v>#DIV/0!</v>
      </c>
    </row>
    <row r="82" spans="5:17">
      <c r="E82" s="17" t="e">
        <f t="shared" si="19"/>
        <v>#DIV/0!</v>
      </c>
      <c r="F82" s="17" t="e">
        <f t="shared" si="20"/>
        <v>#DIV/0!</v>
      </c>
      <c r="G82" s="17" t="e">
        <f t="shared" si="21"/>
        <v>#DIV/0!</v>
      </c>
      <c r="H82" s="9">
        <f t="shared" si="15"/>
        <v>0</v>
      </c>
      <c r="I82" s="9">
        <f t="shared" ref="I82:I113" si="22">C82-C81</f>
        <v>0</v>
      </c>
      <c r="J82" s="9">
        <f t="shared" ref="J82:J116" si="23">D82-D81</f>
        <v>0</v>
      </c>
      <c r="L82" s="15" t="e">
        <f t="shared" si="12"/>
        <v>#N/A</v>
      </c>
      <c r="M82" s="11" t="e">
        <f t="shared" si="16"/>
        <v>#N/A</v>
      </c>
      <c r="N82" s="26" t="e">
        <f t="shared" si="17"/>
        <v>#N/A</v>
      </c>
      <c r="O82" s="12" t="e">
        <f t="shared" si="9"/>
        <v>#DIV/0!</v>
      </c>
      <c r="P82" s="12" t="e">
        <f t="shared" si="10"/>
        <v>#DIV/0!</v>
      </c>
      <c r="Q82" s="12" t="e">
        <f t="shared" si="11"/>
        <v>#DIV/0!</v>
      </c>
    </row>
    <row r="83" spans="5:17">
      <c r="E83" s="17" t="e">
        <f t="shared" si="19"/>
        <v>#DIV/0!</v>
      </c>
      <c r="F83" s="17" t="e">
        <f t="shared" si="20"/>
        <v>#DIV/0!</v>
      </c>
      <c r="G83" s="17" t="e">
        <f t="shared" si="21"/>
        <v>#DIV/0!</v>
      </c>
      <c r="H83" s="9">
        <f t="shared" si="15"/>
        <v>0</v>
      </c>
      <c r="I83" s="9">
        <f t="shared" si="22"/>
        <v>0</v>
      </c>
      <c r="J83" s="9">
        <f t="shared" si="23"/>
        <v>0</v>
      </c>
      <c r="L83" s="15" t="e">
        <f t="shared" si="12"/>
        <v>#N/A</v>
      </c>
      <c r="M83" s="11" t="e">
        <f t="shared" si="16"/>
        <v>#N/A</v>
      </c>
      <c r="N83" s="26" t="e">
        <f t="shared" si="17"/>
        <v>#N/A</v>
      </c>
      <c r="O83" s="12" t="e">
        <f t="shared" si="9"/>
        <v>#DIV/0!</v>
      </c>
      <c r="P83" s="12" t="e">
        <f t="shared" si="10"/>
        <v>#DIV/0!</v>
      </c>
      <c r="Q83" s="12" t="e">
        <f t="shared" si="11"/>
        <v>#DIV/0!</v>
      </c>
    </row>
    <row r="84" spans="5:17">
      <c r="E84" s="17" t="e">
        <f t="shared" si="19"/>
        <v>#DIV/0!</v>
      </c>
      <c r="F84" s="17" t="e">
        <f t="shared" si="20"/>
        <v>#DIV/0!</v>
      </c>
      <c r="G84" s="17" t="e">
        <f t="shared" si="21"/>
        <v>#DIV/0!</v>
      </c>
      <c r="H84" s="9">
        <f t="shared" si="15"/>
        <v>0</v>
      </c>
      <c r="I84" s="9">
        <f t="shared" si="22"/>
        <v>0</v>
      </c>
      <c r="J84" s="9">
        <f t="shared" si="23"/>
        <v>0</v>
      </c>
      <c r="L84" s="15" t="e">
        <f t="shared" si="12"/>
        <v>#N/A</v>
      </c>
      <c r="M84" s="11" t="e">
        <f t="shared" si="16"/>
        <v>#N/A</v>
      </c>
      <c r="N84" s="26" t="e">
        <f t="shared" si="17"/>
        <v>#N/A</v>
      </c>
      <c r="O84" s="12" t="e">
        <f t="shared" ref="O84:O128" si="24">E84</f>
        <v>#DIV/0!</v>
      </c>
      <c r="P84" s="12" t="e">
        <f t="shared" ref="P84:P128" si="25">G84</f>
        <v>#DIV/0!</v>
      </c>
      <c r="Q84" s="12" t="e">
        <f t="shared" ref="Q84:Q128" si="26">F84</f>
        <v>#DIV/0!</v>
      </c>
    </row>
    <row r="85" spans="5:17">
      <c r="E85" s="17" t="e">
        <f t="shared" si="19"/>
        <v>#DIV/0!</v>
      </c>
      <c r="F85" s="17" t="e">
        <f t="shared" si="20"/>
        <v>#DIV/0!</v>
      </c>
      <c r="G85" s="17" t="e">
        <f t="shared" si="21"/>
        <v>#DIV/0!</v>
      </c>
      <c r="H85" s="9">
        <f t="shared" si="15"/>
        <v>0</v>
      </c>
      <c r="I85" s="9">
        <f t="shared" si="22"/>
        <v>0</v>
      </c>
      <c r="J85" s="9">
        <f t="shared" si="23"/>
        <v>0</v>
      </c>
      <c r="L85" s="15" t="e">
        <f t="shared" ref="L85:L128" si="27">IF(A85="",NA(),A85)</f>
        <v>#N/A</v>
      </c>
      <c r="M85" s="11" t="e">
        <f t="shared" si="16"/>
        <v>#N/A</v>
      </c>
      <c r="N85" s="26" t="e">
        <f t="shared" si="17"/>
        <v>#N/A</v>
      </c>
      <c r="O85" s="12" t="e">
        <f t="shared" si="24"/>
        <v>#DIV/0!</v>
      </c>
      <c r="P85" s="12" t="e">
        <f t="shared" si="25"/>
        <v>#DIV/0!</v>
      </c>
      <c r="Q85" s="12" t="e">
        <f t="shared" si="26"/>
        <v>#DIV/0!</v>
      </c>
    </row>
    <row r="86" spans="5:17">
      <c r="E86" s="17" t="e">
        <f t="shared" si="19"/>
        <v>#DIV/0!</v>
      </c>
      <c r="F86" s="17" t="e">
        <f t="shared" si="20"/>
        <v>#DIV/0!</v>
      </c>
      <c r="G86" s="17" t="e">
        <f t="shared" si="21"/>
        <v>#DIV/0!</v>
      </c>
      <c r="H86" s="9">
        <f t="shared" si="15"/>
        <v>0</v>
      </c>
      <c r="I86" s="9">
        <f t="shared" si="22"/>
        <v>0</v>
      </c>
      <c r="J86" s="9">
        <f t="shared" si="23"/>
        <v>0</v>
      </c>
      <c r="L86" s="15" t="e">
        <f t="shared" si="27"/>
        <v>#N/A</v>
      </c>
      <c r="M86" s="11" t="e">
        <f t="shared" si="16"/>
        <v>#N/A</v>
      </c>
      <c r="N86" s="26" t="e">
        <f t="shared" si="17"/>
        <v>#N/A</v>
      </c>
      <c r="O86" s="12" t="e">
        <f t="shared" si="24"/>
        <v>#DIV/0!</v>
      </c>
      <c r="P86" s="12" t="e">
        <f t="shared" si="25"/>
        <v>#DIV/0!</v>
      </c>
      <c r="Q86" s="12" t="e">
        <f t="shared" si="26"/>
        <v>#DIV/0!</v>
      </c>
    </row>
    <row r="87" spans="5:17">
      <c r="E87" s="17" t="e">
        <f t="shared" si="19"/>
        <v>#DIV/0!</v>
      </c>
      <c r="F87" s="17" t="e">
        <f t="shared" si="20"/>
        <v>#DIV/0!</v>
      </c>
      <c r="G87" s="17" t="e">
        <f t="shared" si="21"/>
        <v>#DIV/0!</v>
      </c>
      <c r="H87" s="9">
        <f t="shared" si="15"/>
        <v>0</v>
      </c>
      <c r="I87" s="9">
        <f t="shared" si="22"/>
        <v>0</v>
      </c>
      <c r="J87" s="9">
        <f t="shared" si="23"/>
        <v>0</v>
      </c>
      <c r="L87" s="15" t="e">
        <f t="shared" si="27"/>
        <v>#N/A</v>
      </c>
      <c r="M87" s="11" t="e">
        <f t="shared" si="16"/>
        <v>#N/A</v>
      </c>
      <c r="N87" s="26" t="e">
        <f t="shared" si="17"/>
        <v>#N/A</v>
      </c>
      <c r="O87" s="12" t="e">
        <f t="shared" si="24"/>
        <v>#DIV/0!</v>
      </c>
      <c r="P87" s="12" t="e">
        <f t="shared" si="25"/>
        <v>#DIV/0!</v>
      </c>
      <c r="Q87" s="12" t="e">
        <f t="shared" si="26"/>
        <v>#DIV/0!</v>
      </c>
    </row>
    <row r="88" spans="5:17">
      <c r="E88" s="17" t="e">
        <f t="shared" si="19"/>
        <v>#DIV/0!</v>
      </c>
      <c r="F88" s="17" t="e">
        <f t="shared" si="20"/>
        <v>#DIV/0!</v>
      </c>
      <c r="G88" s="17" t="e">
        <f t="shared" si="21"/>
        <v>#DIV/0!</v>
      </c>
      <c r="H88" s="9">
        <f t="shared" si="15"/>
        <v>0</v>
      </c>
      <c r="I88" s="9">
        <f t="shared" si="22"/>
        <v>0</v>
      </c>
      <c r="J88" s="9">
        <f t="shared" si="23"/>
        <v>0</v>
      </c>
      <c r="L88" s="15" t="e">
        <f t="shared" si="27"/>
        <v>#N/A</v>
      </c>
      <c r="M88" s="11" t="e">
        <f t="shared" si="16"/>
        <v>#N/A</v>
      </c>
      <c r="N88" s="26" t="e">
        <f t="shared" si="17"/>
        <v>#N/A</v>
      </c>
      <c r="O88" s="12" t="e">
        <f t="shared" si="24"/>
        <v>#DIV/0!</v>
      </c>
      <c r="P88" s="12" t="e">
        <f t="shared" si="25"/>
        <v>#DIV/0!</v>
      </c>
      <c r="Q88" s="12" t="e">
        <f t="shared" si="26"/>
        <v>#DIV/0!</v>
      </c>
    </row>
    <row r="89" spans="5:17">
      <c r="E89" s="17" t="e">
        <f t="shared" si="19"/>
        <v>#DIV/0!</v>
      </c>
      <c r="F89" s="17" t="e">
        <f t="shared" si="20"/>
        <v>#DIV/0!</v>
      </c>
      <c r="G89" s="17" t="e">
        <f t="shared" si="21"/>
        <v>#DIV/0!</v>
      </c>
      <c r="H89" s="9">
        <f t="shared" si="15"/>
        <v>0</v>
      </c>
      <c r="I89" s="9">
        <f t="shared" si="22"/>
        <v>0</v>
      </c>
      <c r="J89" s="9">
        <f t="shared" si="23"/>
        <v>0</v>
      </c>
      <c r="L89" s="15" t="e">
        <f t="shared" si="27"/>
        <v>#N/A</v>
      </c>
      <c r="M89" s="11" t="e">
        <f t="shared" si="16"/>
        <v>#N/A</v>
      </c>
      <c r="N89" s="26" t="e">
        <f t="shared" si="17"/>
        <v>#N/A</v>
      </c>
      <c r="O89" s="12" t="e">
        <f t="shared" si="24"/>
        <v>#DIV/0!</v>
      </c>
      <c r="P89" s="12" t="e">
        <f t="shared" si="25"/>
        <v>#DIV/0!</v>
      </c>
      <c r="Q89" s="12" t="e">
        <f t="shared" si="26"/>
        <v>#DIV/0!</v>
      </c>
    </row>
    <row r="90" spans="5:17">
      <c r="E90" s="17" t="e">
        <f t="shared" si="19"/>
        <v>#DIV/0!</v>
      </c>
      <c r="F90" s="17" t="e">
        <f t="shared" si="20"/>
        <v>#DIV/0!</v>
      </c>
      <c r="G90" s="17" t="e">
        <f t="shared" si="21"/>
        <v>#DIV/0!</v>
      </c>
      <c r="H90" s="9">
        <f t="shared" si="15"/>
        <v>0</v>
      </c>
      <c r="I90" s="9">
        <f t="shared" si="22"/>
        <v>0</v>
      </c>
      <c r="J90" s="9">
        <f t="shared" si="23"/>
        <v>0</v>
      </c>
      <c r="L90" s="15" t="e">
        <f t="shared" si="27"/>
        <v>#N/A</v>
      </c>
      <c r="M90" s="11" t="e">
        <f t="shared" si="16"/>
        <v>#N/A</v>
      </c>
      <c r="N90" s="26" t="e">
        <f t="shared" si="17"/>
        <v>#N/A</v>
      </c>
      <c r="O90" s="12" t="e">
        <f t="shared" si="24"/>
        <v>#DIV/0!</v>
      </c>
      <c r="P90" s="12" t="e">
        <f t="shared" si="25"/>
        <v>#DIV/0!</v>
      </c>
      <c r="Q90" s="12" t="e">
        <f t="shared" si="26"/>
        <v>#DIV/0!</v>
      </c>
    </row>
    <row r="91" spans="5:17">
      <c r="E91" s="17" t="e">
        <f t="shared" si="19"/>
        <v>#DIV/0!</v>
      </c>
      <c r="F91" s="17" t="e">
        <f t="shared" si="20"/>
        <v>#DIV/0!</v>
      </c>
      <c r="G91" s="17" t="e">
        <f t="shared" si="21"/>
        <v>#DIV/0!</v>
      </c>
      <c r="H91" s="9">
        <f t="shared" si="15"/>
        <v>0</v>
      </c>
      <c r="I91" s="9">
        <f t="shared" si="22"/>
        <v>0</v>
      </c>
      <c r="J91" s="9">
        <f t="shared" si="23"/>
        <v>0</v>
      </c>
      <c r="L91" s="15" t="e">
        <f t="shared" si="27"/>
        <v>#N/A</v>
      </c>
      <c r="M91" s="11" t="e">
        <f t="shared" si="16"/>
        <v>#N/A</v>
      </c>
      <c r="N91" s="26" t="e">
        <f t="shared" si="17"/>
        <v>#N/A</v>
      </c>
      <c r="O91" s="12" t="e">
        <f t="shared" si="24"/>
        <v>#DIV/0!</v>
      </c>
      <c r="P91" s="12" t="e">
        <f t="shared" si="25"/>
        <v>#DIV/0!</v>
      </c>
      <c r="Q91" s="12" t="e">
        <f t="shared" si="26"/>
        <v>#DIV/0!</v>
      </c>
    </row>
    <row r="92" spans="5:17">
      <c r="E92" s="17" t="e">
        <f t="shared" si="19"/>
        <v>#DIV/0!</v>
      </c>
      <c r="F92" s="17" t="e">
        <f t="shared" si="20"/>
        <v>#DIV/0!</v>
      </c>
      <c r="G92" s="17" t="e">
        <f t="shared" si="21"/>
        <v>#DIV/0!</v>
      </c>
      <c r="H92" s="9">
        <f t="shared" si="15"/>
        <v>0</v>
      </c>
      <c r="I92" s="9">
        <f t="shared" si="22"/>
        <v>0</v>
      </c>
      <c r="J92" s="9">
        <f t="shared" si="23"/>
        <v>0</v>
      </c>
      <c r="L92" s="15" t="e">
        <f t="shared" si="27"/>
        <v>#N/A</v>
      </c>
      <c r="M92" s="11" t="e">
        <f t="shared" si="16"/>
        <v>#N/A</v>
      </c>
      <c r="N92" s="26" t="e">
        <f t="shared" si="17"/>
        <v>#N/A</v>
      </c>
      <c r="O92" s="12" t="e">
        <f t="shared" si="24"/>
        <v>#DIV/0!</v>
      </c>
      <c r="P92" s="12" t="e">
        <f t="shared" si="25"/>
        <v>#DIV/0!</v>
      </c>
      <c r="Q92" s="12" t="e">
        <f t="shared" si="26"/>
        <v>#DIV/0!</v>
      </c>
    </row>
    <row r="93" spans="5:17">
      <c r="E93" s="17" t="e">
        <f t="shared" si="19"/>
        <v>#DIV/0!</v>
      </c>
      <c r="F93" s="17" t="e">
        <f t="shared" si="20"/>
        <v>#DIV/0!</v>
      </c>
      <c r="G93" s="17" t="e">
        <f t="shared" si="21"/>
        <v>#DIV/0!</v>
      </c>
      <c r="H93" s="9">
        <f t="shared" si="15"/>
        <v>0</v>
      </c>
      <c r="I93" s="9">
        <f t="shared" si="22"/>
        <v>0</v>
      </c>
      <c r="J93" s="9">
        <f t="shared" si="23"/>
        <v>0</v>
      </c>
      <c r="L93" s="15" t="e">
        <f t="shared" si="27"/>
        <v>#N/A</v>
      </c>
      <c r="M93" s="11" t="e">
        <f t="shared" si="16"/>
        <v>#N/A</v>
      </c>
      <c r="N93" s="26" t="e">
        <f t="shared" si="17"/>
        <v>#N/A</v>
      </c>
      <c r="O93" s="12" t="e">
        <f t="shared" si="24"/>
        <v>#DIV/0!</v>
      </c>
      <c r="P93" s="12" t="e">
        <f t="shared" si="25"/>
        <v>#DIV/0!</v>
      </c>
      <c r="Q93" s="12" t="e">
        <f t="shared" si="26"/>
        <v>#DIV/0!</v>
      </c>
    </row>
    <row r="94" spans="5:17">
      <c r="E94" s="17" t="e">
        <f t="shared" si="19"/>
        <v>#DIV/0!</v>
      </c>
      <c r="F94" s="17" t="e">
        <f t="shared" si="20"/>
        <v>#DIV/0!</v>
      </c>
      <c r="G94" s="17" t="e">
        <f t="shared" si="21"/>
        <v>#DIV/0!</v>
      </c>
      <c r="H94" s="9">
        <f t="shared" si="15"/>
        <v>0</v>
      </c>
      <c r="I94" s="9">
        <f t="shared" si="22"/>
        <v>0</v>
      </c>
      <c r="J94" s="9">
        <f t="shared" si="23"/>
        <v>0</v>
      </c>
      <c r="L94" s="15" t="e">
        <f t="shared" si="27"/>
        <v>#N/A</v>
      </c>
      <c r="M94" s="11" t="e">
        <f t="shared" si="16"/>
        <v>#N/A</v>
      </c>
      <c r="N94" s="26" t="e">
        <f t="shared" si="17"/>
        <v>#N/A</v>
      </c>
      <c r="O94" s="12" t="e">
        <f t="shared" si="24"/>
        <v>#DIV/0!</v>
      </c>
      <c r="P94" s="12" t="e">
        <f t="shared" si="25"/>
        <v>#DIV/0!</v>
      </c>
      <c r="Q94" s="12" t="e">
        <f t="shared" si="26"/>
        <v>#DIV/0!</v>
      </c>
    </row>
    <row r="95" spans="5:17">
      <c r="E95" s="17" t="e">
        <f t="shared" si="19"/>
        <v>#DIV/0!</v>
      </c>
      <c r="F95" s="17" t="e">
        <f t="shared" si="20"/>
        <v>#DIV/0!</v>
      </c>
      <c r="G95" s="17" t="e">
        <f t="shared" si="21"/>
        <v>#DIV/0!</v>
      </c>
      <c r="H95" s="9">
        <f t="shared" si="15"/>
        <v>0</v>
      </c>
      <c r="I95" s="9">
        <f t="shared" si="22"/>
        <v>0</v>
      </c>
      <c r="J95" s="9">
        <f t="shared" si="23"/>
        <v>0</v>
      </c>
      <c r="L95" s="15" t="e">
        <f t="shared" si="27"/>
        <v>#N/A</v>
      </c>
      <c r="M95" s="11" t="e">
        <f t="shared" si="16"/>
        <v>#N/A</v>
      </c>
      <c r="N95" s="26" t="e">
        <f t="shared" si="17"/>
        <v>#N/A</v>
      </c>
      <c r="O95" s="12" t="e">
        <f t="shared" si="24"/>
        <v>#DIV/0!</v>
      </c>
      <c r="P95" s="12" t="e">
        <f t="shared" si="25"/>
        <v>#DIV/0!</v>
      </c>
      <c r="Q95" s="12" t="e">
        <f t="shared" si="26"/>
        <v>#DIV/0!</v>
      </c>
    </row>
    <row r="96" spans="5:17">
      <c r="E96" s="17" t="e">
        <f t="shared" si="19"/>
        <v>#DIV/0!</v>
      </c>
      <c r="F96" s="17" t="e">
        <f t="shared" si="20"/>
        <v>#DIV/0!</v>
      </c>
      <c r="G96" s="17" t="e">
        <f t="shared" si="21"/>
        <v>#DIV/0!</v>
      </c>
      <c r="H96" s="9">
        <f t="shared" si="15"/>
        <v>0</v>
      </c>
      <c r="I96" s="9">
        <f t="shared" si="22"/>
        <v>0</v>
      </c>
      <c r="J96" s="9">
        <f t="shared" si="23"/>
        <v>0</v>
      </c>
      <c r="L96" s="15" t="e">
        <f t="shared" si="27"/>
        <v>#N/A</v>
      </c>
      <c r="M96" s="11" t="e">
        <f t="shared" si="16"/>
        <v>#N/A</v>
      </c>
      <c r="N96" s="26" t="e">
        <f t="shared" si="17"/>
        <v>#N/A</v>
      </c>
      <c r="O96" s="12" t="e">
        <f t="shared" si="24"/>
        <v>#DIV/0!</v>
      </c>
      <c r="P96" s="12" t="e">
        <f t="shared" si="25"/>
        <v>#DIV/0!</v>
      </c>
      <c r="Q96" s="12" t="e">
        <f t="shared" si="26"/>
        <v>#DIV/0!</v>
      </c>
    </row>
    <row r="97" spans="5:17">
      <c r="E97" s="17" t="e">
        <f t="shared" si="19"/>
        <v>#DIV/0!</v>
      </c>
      <c r="F97" s="17" t="e">
        <f t="shared" si="20"/>
        <v>#DIV/0!</v>
      </c>
      <c r="G97" s="17" t="e">
        <f t="shared" si="21"/>
        <v>#DIV/0!</v>
      </c>
      <c r="H97" s="9">
        <f t="shared" si="15"/>
        <v>0</v>
      </c>
      <c r="I97" s="9">
        <f t="shared" si="22"/>
        <v>0</v>
      </c>
      <c r="J97" s="9">
        <f t="shared" si="23"/>
        <v>0</v>
      </c>
      <c r="L97" s="15" t="e">
        <f t="shared" si="27"/>
        <v>#N/A</v>
      </c>
      <c r="M97" s="11" t="e">
        <f t="shared" si="16"/>
        <v>#N/A</v>
      </c>
      <c r="N97" s="26" t="e">
        <f t="shared" si="17"/>
        <v>#N/A</v>
      </c>
      <c r="O97" s="12" t="e">
        <f t="shared" si="24"/>
        <v>#DIV/0!</v>
      </c>
      <c r="P97" s="12" t="e">
        <f t="shared" si="25"/>
        <v>#DIV/0!</v>
      </c>
      <c r="Q97" s="12" t="e">
        <f t="shared" si="26"/>
        <v>#DIV/0!</v>
      </c>
    </row>
    <row r="98" spans="5:17">
      <c r="E98" s="17" t="e">
        <f t="shared" si="19"/>
        <v>#DIV/0!</v>
      </c>
      <c r="F98" s="17" t="e">
        <f t="shared" si="20"/>
        <v>#DIV/0!</v>
      </c>
      <c r="G98" s="17" t="e">
        <f t="shared" si="21"/>
        <v>#DIV/0!</v>
      </c>
      <c r="H98" s="9">
        <f t="shared" si="15"/>
        <v>0</v>
      </c>
      <c r="I98" s="9">
        <f t="shared" si="22"/>
        <v>0</v>
      </c>
      <c r="J98" s="9">
        <f t="shared" si="23"/>
        <v>0</v>
      </c>
      <c r="L98" s="15" t="e">
        <f t="shared" si="27"/>
        <v>#N/A</v>
      </c>
      <c r="M98" s="11" t="e">
        <f t="shared" si="16"/>
        <v>#N/A</v>
      </c>
      <c r="N98" s="26" t="e">
        <f t="shared" si="17"/>
        <v>#N/A</v>
      </c>
      <c r="O98" s="12" t="e">
        <f t="shared" si="24"/>
        <v>#DIV/0!</v>
      </c>
      <c r="P98" s="12" t="e">
        <f t="shared" si="25"/>
        <v>#DIV/0!</v>
      </c>
      <c r="Q98" s="12" t="e">
        <f t="shared" si="26"/>
        <v>#DIV/0!</v>
      </c>
    </row>
    <row r="99" spans="5:17">
      <c r="E99" s="17" t="e">
        <f t="shared" si="19"/>
        <v>#DIV/0!</v>
      </c>
      <c r="F99" s="17" t="e">
        <f t="shared" si="20"/>
        <v>#DIV/0!</v>
      </c>
      <c r="G99" s="17" t="e">
        <f t="shared" si="21"/>
        <v>#DIV/0!</v>
      </c>
      <c r="H99" s="9">
        <f t="shared" si="15"/>
        <v>0</v>
      </c>
      <c r="I99" s="9">
        <f t="shared" si="22"/>
        <v>0</v>
      </c>
      <c r="J99" s="9">
        <f t="shared" si="23"/>
        <v>0</v>
      </c>
      <c r="L99" s="15" t="e">
        <f t="shared" si="27"/>
        <v>#N/A</v>
      </c>
      <c r="M99" s="11" t="e">
        <f t="shared" si="16"/>
        <v>#N/A</v>
      </c>
      <c r="N99" s="26" t="e">
        <f t="shared" si="17"/>
        <v>#N/A</v>
      </c>
      <c r="O99" s="12" t="e">
        <f t="shared" si="24"/>
        <v>#DIV/0!</v>
      </c>
      <c r="P99" s="12" t="e">
        <f t="shared" si="25"/>
        <v>#DIV/0!</v>
      </c>
      <c r="Q99" s="12" t="e">
        <f t="shared" si="26"/>
        <v>#DIV/0!</v>
      </c>
    </row>
    <row r="100" spans="5:17">
      <c r="E100" s="17" t="e">
        <f t="shared" si="19"/>
        <v>#DIV/0!</v>
      </c>
      <c r="F100" s="17" t="e">
        <f t="shared" si="20"/>
        <v>#DIV/0!</v>
      </c>
      <c r="G100" s="17" t="e">
        <f t="shared" si="21"/>
        <v>#DIV/0!</v>
      </c>
      <c r="H100" s="9">
        <f t="shared" si="15"/>
        <v>0</v>
      </c>
      <c r="I100" s="9">
        <f t="shared" si="22"/>
        <v>0</v>
      </c>
      <c r="J100" s="9">
        <f t="shared" si="23"/>
        <v>0</v>
      </c>
      <c r="L100" s="15" t="e">
        <f t="shared" si="27"/>
        <v>#N/A</v>
      </c>
      <c r="M100" s="11" t="e">
        <f t="shared" si="16"/>
        <v>#N/A</v>
      </c>
      <c r="N100" s="26" t="e">
        <f t="shared" si="17"/>
        <v>#N/A</v>
      </c>
      <c r="O100" s="12" t="e">
        <f t="shared" si="24"/>
        <v>#DIV/0!</v>
      </c>
      <c r="P100" s="12" t="e">
        <f t="shared" si="25"/>
        <v>#DIV/0!</v>
      </c>
      <c r="Q100" s="12" t="e">
        <f t="shared" si="26"/>
        <v>#DIV/0!</v>
      </c>
    </row>
    <row r="101" spans="5:17">
      <c r="E101" s="17" t="e">
        <f t="shared" si="19"/>
        <v>#DIV/0!</v>
      </c>
      <c r="F101" s="17" t="e">
        <f t="shared" si="20"/>
        <v>#DIV/0!</v>
      </c>
      <c r="G101" s="17" t="e">
        <f t="shared" si="21"/>
        <v>#DIV/0!</v>
      </c>
      <c r="H101" s="9">
        <f t="shared" si="15"/>
        <v>0</v>
      </c>
      <c r="I101" s="9">
        <f t="shared" si="22"/>
        <v>0</v>
      </c>
      <c r="J101" s="9">
        <f t="shared" si="23"/>
        <v>0</v>
      </c>
      <c r="L101" s="15" t="e">
        <f t="shared" si="27"/>
        <v>#N/A</v>
      </c>
      <c r="M101" s="11" t="e">
        <f t="shared" si="16"/>
        <v>#N/A</v>
      </c>
      <c r="N101" s="26" t="e">
        <f t="shared" si="17"/>
        <v>#N/A</v>
      </c>
      <c r="O101" s="12" t="e">
        <f t="shared" si="24"/>
        <v>#DIV/0!</v>
      </c>
      <c r="P101" s="12" t="e">
        <f t="shared" si="25"/>
        <v>#DIV/0!</v>
      </c>
      <c r="Q101" s="12" t="e">
        <f t="shared" si="26"/>
        <v>#DIV/0!</v>
      </c>
    </row>
    <row r="102" spans="5:17">
      <c r="E102" s="17" t="e">
        <f t="shared" si="19"/>
        <v>#DIV/0!</v>
      </c>
      <c r="F102" s="17" t="e">
        <f t="shared" si="20"/>
        <v>#DIV/0!</v>
      </c>
      <c r="G102" s="17" t="e">
        <f t="shared" si="21"/>
        <v>#DIV/0!</v>
      </c>
      <c r="H102" s="9">
        <f t="shared" si="15"/>
        <v>0</v>
      </c>
      <c r="I102" s="9">
        <f t="shared" si="22"/>
        <v>0</v>
      </c>
      <c r="J102" s="9">
        <f t="shared" si="23"/>
        <v>0</v>
      </c>
      <c r="L102" s="15" t="e">
        <f t="shared" si="27"/>
        <v>#N/A</v>
      </c>
      <c r="M102" s="11" t="e">
        <f t="shared" si="16"/>
        <v>#N/A</v>
      </c>
      <c r="N102" s="26" t="e">
        <f t="shared" si="17"/>
        <v>#N/A</v>
      </c>
      <c r="O102" s="12" t="e">
        <f t="shared" si="24"/>
        <v>#DIV/0!</v>
      </c>
      <c r="P102" s="12" t="e">
        <f t="shared" si="25"/>
        <v>#DIV/0!</v>
      </c>
      <c r="Q102" s="12" t="e">
        <f t="shared" si="26"/>
        <v>#DIV/0!</v>
      </c>
    </row>
    <row r="103" spans="5:17">
      <c r="E103" s="17" t="e">
        <f t="shared" si="19"/>
        <v>#DIV/0!</v>
      </c>
      <c r="F103" s="17" t="e">
        <f t="shared" si="20"/>
        <v>#DIV/0!</v>
      </c>
      <c r="G103" s="17" t="e">
        <f t="shared" si="21"/>
        <v>#DIV/0!</v>
      </c>
      <c r="H103" s="9">
        <f t="shared" ref="H103:H128" si="28">B103-B102</f>
        <v>0</v>
      </c>
      <c r="I103" s="9">
        <f t="shared" si="22"/>
        <v>0</v>
      </c>
      <c r="J103" s="9">
        <f t="shared" si="23"/>
        <v>0</v>
      </c>
      <c r="L103" s="15" t="e">
        <f t="shared" si="27"/>
        <v>#N/A</v>
      </c>
      <c r="M103" s="11" t="e">
        <f t="shared" ref="M103:M128" si="29">IF(A103,C103-B103+B$37-C$37,NA())</f>
        <v>#N/A</v>
      </c>
      <c r="N103" s="26" t="e">
        <f t="shared" ref="N103:N128" si="30">(M103-M102)/H103</f>
        <v>#N/A</v>
      </c>
      <c r="O103" s="12" t="e">
        <f t="shared" si="24"/>
        <v>#DIV/0!</v>
      </c>
      <c r="P103" s="12" t="e">
        <f t="shared" si="25"/>
        <v>#DIV/0!</v>
      </c>
      <c r="Q103" s="12" t="e">
        <f t="shared" si="26"/>
        <v>#DIV/0!</v>
      </c>
    </row>
    <row r="104" spans="5:17">
      <c r="E104" s="17" t="e">
        <f t="shared" si="19"/>
        <v>#DIV/0!</v>
      </c>
      <c r="F104" s="17" t="e">
        <f t="shared" si="20"/>
        <v>#DIV/0!</v>
      </c>
      <c r="G104" s="17" t="e">
        <f t="shared" si="21"/>
        <v>#DIV/0!</v>
      </c>
      <c r="H104" s="9">
        <f t="shared" si="28"/>
        <v>0</v>
      </c>
      <c r="I104" s="9">
        <f t="shared" si="22"/>
        <v>0</v>
      </c>
      <c r="J104" s="9">
        <f t="shared" si="23"/>
        <v>0</v>
      </c>
      <c r="L104" s="15" t="e">
        <f t="shared" si="27"/>
        <v>#N/A</v>
      </c>
      <c r="M104" s="11" t="e">
        <f t="shared" si="29"/>
        <v>#N/A</v>
      </c>
      <c r="N104" s="26" t="e">
        <f t="shared" si="30"/>
        <v>#N/A</v>
      </c>
      <c r="O104" s="12" t="e">
        <f t="shared" si="24"/>
        <v>#DIV/0!</v>
      </c>
      <c r="P104" s="12" t="e">
        <f t="shared" si="25"/>
        <v>#DIV/0!</v>
      </c>
      <c r="Q104" s="12" t="e">
        <f t="shared" si="26"/>
        <v>#DIV/0!</v>
      </c>
    </row>
    <row r="105" spans="5:17">
      <c r="E105" s="17" t="e">
        <f t="shared" si="19"/>
        <v>#DIV/0!</v>
      </c>
      <c r="F105" s="17" t="e">
        <f t="shared" si="20"/>
        <v>#DIV/0!</v>
      </c>
      <c r="G105" s="17" t="e">
        <f t="shared" si="21"/>
        <v>#DIV/0!</v>
      </c>
      <c r="H105" s="9">
        <f t="shared" si="28"/>
        <v>0</v>
      </c>
      <c r="I105" s="9">
        <f t="shared" si="22"/>
        <v>0</v>
      </c>
      <c r="J105" s="9">
        <f t="shared" si="23"/>
        <v>0</v>
      </c>
      <c r="L105" s="15" t="e">
        <f t="shared" si="27"/>
        <v>#N/A</v>
      </c>
      <c r="M105" s="11" t="e">
        <f t="shared" si="29"/>
        <v>#N/A</v>
      </c>
      <c r="N105" s="26" t="e">
        <f t="shared" si="30"/>
        <v>#N/A</v>
      </c>
      <c r="O105" s="12" t="e">
        <f t="shared" si="24"/>
        <v>#DIV/0!</v>
      </c>
      <c r="P105" s="12" t="e">
        <f t="shared" si="25"/>
        <v>#DIV/0!</v>
      </c>
      <c r="Q105" s="12" t="e">
        <f t="shared" si="26"/>
        <v>#DIV/0!</v>
      </c>
    </row>
    <row r="106" spans="5:17">
      <c r="E106" s="17" t="e">
        <f t="shared" si="19"/>
        <v>#DIV/0!</v>
      </c>
      <c r="F106" s="17" t="e">
        <f t="shared" si="20"/>
        <v>#DIV/0!</v>
      </c>
      <c r="G106" s="17" t="e">
        <f t="shared" si="21"/>
        <v>#DIV/0!</v>
      </c>
      <c r="H106" s="9">
        <f t="shared" si="28"/>
        <v>0</v>
      </c>
      <c r="I106" s="9">
        <f t="shared" si="22"/>
        <v>0</v>
      </c>
      <c r="J106" s="9">
        <f t="shared" si="23"/>
        <v>0</v>
      </c>
      <c r="L106" s="15" t="e">
        <f t="shared" si="27"/>
        <v>#N/A</v>
      </c>
      <c r="M106" s="11" t="e">
        <f t="shared" si="29"/>
        <v>#N/A</v>
      </c>
      <c r="N106" s="26" t="e">
        <f t="shared" si="30"/>
        <v>#N/A</v>
      </c>
      <c r="O106" s="12" t="e">
        <f t="shared" si="24"/>
        <v>#DIV/0!</v>
      </c>
      <c r="P106" s="12" t="e">
        <f t="shared" si="25"/>
        <v>#DIV/0!</v>
      </c>
      <c r="Q106" s="12" t="e">
        <f t="shared" si="26"/>
        <v>#DIV/0!</v>
      </c>
    </row>
    <row r="107" spans="5:17">
      <c r="E107" s="17" t="e">
        <f t="shared" si="19"/>
        <v>#DIV/0!</v>
      </c>
      <c r="F107" s="17" t="e">
        <f t="shared" si="20"/>
        <v>#DIV/0!</v>
      </c>
      <c r="G107" s="17" t="e">
        <f t="shared" si="21"/>
        <v>#DIV/0!</v>
      </c>
      <c r="H107" s="9">
        <f t="shared" si="28"/>
        <v>0</v>
      </c>
      <c r="I107" s="9">
        <f t="shared" si="22"/>
        <v>0</v>
      </c>
      <c r="J107" s="9">
        <f t="shared" si="23"/>
        <v>0</v>
      </c>
      <c r="L107" s="15" t="e">
        <f t="shared" si="27"/>
        <v>#N/A</v>
      </c>
      <c r="M107" s="11" t="e">
        <f t="shared" si="29"/>
        <v>#N/A</v>
      </c>
      <c r="N107" s="26" t="e">
        <f t="shared" si="30"/>
        <v>#N/A</v>
      </c>
      <c r="O107" s="12" t="e">
        <f t="shared" si="24"/>
        <v>#DIV/0!</v>
      </c>
      <c r="P107" s="12" t="e">
        <f t="shared" si="25"/>
        <v>#DIV/0!</v>
      </c>
      <c r="Q107" s="12" t="e">
        <f t="shared" si="26"/>
        <v>#DIV/0!</v>
      </c>
    </row>
    <row r="108" spans="5:17">
      <c r="E108" s="17" t="e">
        <f t="shared" si="19"/>
        <v>#DIV/0!</v>
      </c>
      <c r="F108" s="17" t="e">
        <f t="shared" si="20"/>
        <v>#DIV/0!</v>
      </c>
      <c r="G108" s="17" t="e">
        <f t="shared" si="21"/>
        <v>#DIV/0!</v>
      </c>
      <c r="H108" s="9">
        <f t="shared" si="28"/>
        <v>0</v>
      </c>
      <c r="I108" s="9">
        <f t="shared" si="22"/>
        <v>0</v>
      </c>
      <c r="J108" s="9">
        <f t="shared" si="23"/>
        <v>0</v>
      </c>
      <c r="L108" s="15" t="e">
        <f t="shared" si="27"/>
        <v>#N/A</v>
      </c>
      <c r="M108" s="11" t="e">
        <f t="shared" si="29"/>
        <v>#N/A</v>
      </c>
      <c r="N108" s="26" t="e">
        <f t="shared" si="30"/>
        <v>#N/A</v>
      </c>
      <c r="O108" s="12" t="e">
        <f t="shared" si="24"/>
        <v>#DIV/0!</v>
      </c>
      <c r="P108" s="12" t="e">
        <f t="shared" si="25"/>
        <v>#DIV/0!</v>
      </c>
      <c r="Q108" s="12" t="e">
        <f t="shared" si="26"/>
        <v>#DIV/0!</v>
      </c>
    </row>
    <row r="109" spans="5:17">
      <c r="E109" s="17" t="e">
        <f t="shared" si="19"/>
        <v>#DIV/0!</v>
      </c>
      <c r="F109" s="17" t="e">
        <f t="shared" si="20"/>
        <v>#DIV/0!</v>
      </c>
      <c r="G109" s="17" t="e">
        <f t="shared" si="21"/>
        <v>#DIV/0!</v>
      </c>
      <c r="H109" s="9">
        <f t="shared" si="28"/>
        <v>0</v>
      </c>
      <c r="I109" s="9">
        <f t="shared" si="22"/>
        <v>0</v>
      </c>
      <c r="J109" s="9">
        <f t="shared" si="23"/>
        <v>0</v>
      </c>
      <c r="L109" s="15" t="e">
        <f t="shared" si="27"/>
        <v>#N/A</v>
      </c>
      <c r="M109" s="11" t="e">
        <f t="shared" si="29"/>
        <v>#N/A</v>
      </c>
      <c r="N109" s="26" t="e">
        <f t="shared" si="30"/>
        <v>#N/A</v>
      </c>
      <c r="O109" s="12" t="e">
        <f t="shared" si="24"/>
        <v>#DIV/0!</v>
      </c>
      <c r="P109" s="12" t="e">
        <f t="shared" si="25"/>
        <v>#DIV/0!</v>
      </c>
      <c r="Q109" s="12" t="e">
        <f t="shared" si="26"/>
        <v>#DIV/0!</v>
      </c>
    </row>
    <row r="110" spans="5:17">
      <c r="E110" s="17" t="e">
        <f t="shared" si="19"/>
        <v>#DIV/0!</v>
      </c>
      <c r="F110" s="17" t="e">
        <f t="shared" si="20"/>
        <v>#DIV/0!</v>
      </c>
      <c r="G110" s="17" t="e">
        <f t="shared" si="21"/>
        <v>#DIV/0!</v>
      </c>
      <c r="H110" s="9">
        <f t="shared" si="28"/>
        <v>0</v>
      </c>
      <c r="I110" s="9">
        <f t="shared" si="22"/>
        <v>0</v>
      </c>
      <c r="J110" s="9">
        <f t="shared" si="23"/>
        <v>0</v>
      </c>
      <c r="L110" s="15" t="e">
        <f t="shared" si="27"/>
        <v>#N/A</v>
      </c>
      <c r="M110" s="11" t="e">
        <f t="shared" si="29"/>
        <v>#N/A</v>
      </c>
      <c r="N110" s="26" t="e">
        <f t="shared" si="30"/>
        <v>#N/A</v>
      </c>
      <c r="O110" s="12" t="e">
        <f t="shared" si="24"/>
        <v>#DIV/0!</v>
      </c>
      <c r="P110" s="12" t="e">
        <f t="shared" si="25"/>
        <v>#DIV/0!</v>
      </c>
      <c r="Q110" s="12" t="e">
        <f t="shared" si="26"/>
        <v>#DIV/0!</v>
      </c>
    </row>
    <row r="111" spans="5:17">
      <c r="E111" s="17" t="e">
        <f t="shared" si="19"/>
        <v>#DIV/0!</v>
      </c>
      <c r="F111" s="17" t="e">
        <f t="shared" si="20"/>
        <v>#DIV/0!</v>
      </c>
      <c r="G111" s="17" t="e">
        <f t="shared" si="21"/>
        <v>#DIV/0!</v>
      </c>
      <c r="H111" s="9">
        <f t="shared" si="28"/>
        <v>0</v>
      </c>
      <c r="I111" s="9">
        <f t="shared" si="22"/>
        <v>0</v>
      </c>
      <c r="J111" s="9">
        <f t="shared" si="23"/>
        <v>0</v>
      </c>
      <c r="L111" s="15" t="e">
        <f t="shared" si="27"/>
        <v>#N/A</v>
      </c>
      <c r="M111" s="11" t="e">
        <f t="shared" si="29"/>
        <v>#N/A</v>
      </c>
      <c r="N111" s="26" t="e">
        <f t="shared" si="30"/>
        <v>#N/A</v>
      </c>
      <c r="O111" s="12" t="e">
        <f t="shared" si="24"/>
        <v>#DIV/0!</v>
      </c>
      <c r="P111" s="12" t="e">
        <f t="shared" si="25"/>
        <v>#DIV/0!</v>
      </c>
      <c r="Q111" s="12" t="e">
        <f t="shared" si="26"/>
        <v>#DIV/0!</v>
      </c>
    </row>
    <row r="112" spans="5:17">
      <c r="E112" s="17" t="e">
        <f t="shared" si="19"/>
        <v>#DIV/0!</v>
      </c>
      <c r="F112" s="17" t="e">
        <f t="shared" si="20"/>
        <v>#DIV/0!</v>
      </c>
      <c r="G112" s="17" t="e">
        <f t="shared" si="21"/>
        <v>#DIV/0!</v>
      </c>
      <c r="H112" s="9">
        <f t="shared" si="28"/>
        <v>0</v>
      </c>
      <c r="I112" s="9">
        <f t="shared" si="22"/>
        <v>0</v>
      </c>
      <c r="J112" s="9">
        <f t="shared" si="23"/>
        <v>0</v>
      </c>
      <c r="L112" s="15" t="e">
        <f t="shared" si="27"/>
        <v>#N/A</v>
      </c>
      <c r="M112" s="11" t="e">
        <f t="shared" si="29"/>
        <v>#N/A</v>
      </c>
      <c r="N112" s="26" t="e">
        <f t="shared" si="30"/>
        <v>#N/A</v>
      </c>
      <c r="O112" s="12" t="e">
        <f t="shared" si="24"/>
        <v>#DIV/0!</v>
      </c>
      <c r="P112" s="12" t="e">
        <f t="shared" si="25"/>
        <v>#DIV/0!</v>
      </c>
      <c r="Q112" s="12" t="e">
        <f t="shared" si="26"/>
        <v>#DIV/0!</v>
      </c>
    </row>
    <row r="113" spans="5:17">
      <c r="E113" s="17" t="e">
        <f t="shared" si="19"/>
        <v>#DIV/0!</v>
      </c>
      <c r="F113" s="17" t="e">
        <f t="shared" si="20"/>
        <v>#DIV/0!</v>
      </c>
      <c r="G113" s="17" t="e">
        <f t="shared" si="21"/>
        <v>#DIV/0!</v>
      </c>
      <c r="H113" s="9">
        <f t="shared" si="28"/>
        <v>0</v>
      </c>
      <c r="I113" s="9">
        <f t="shared" si="22"/>
        <v>0</v>
      </c>
      <c r="J113" s="9">
        <f t="shared" si="23"/>
        <v>0</v>
      </c>
      <c r="L113" s="15" t="e">
        <f t="shared" si="27"/>
        <v>#N/A</v>
      </c>
      <c r="M113" s="11" t="e">
        <f t="shared" si="29"/>
        <v>#N/A</v>
      </c>
      <c r="N113" s="26" t="e">
        <f t="shared" si="30"/>
        <v>#N/A</v>
      </c>
      <c r="O113" s="12" t="e">
        <f t="shared" si="24"/>
        <v>#DIV/0!</v>
      </c>
      <c r="P113" s="12" t="e">
        <f t="shared" si="25"/>
        <v>#DIV/0!</v>
      </c>
      <c r="Q113" s="12" t="e">
        <f t="shared" si="26"/>
        <v>#DIV/0!</v>
      </c>
    </row>
    <row r="114" spans="5:17">
      <c r="E114" s="17" t="e">
        <f t="shared" si="19"/>
        <v>#DIV/0!</v>
      </c>
      <c r="F114" s="17" t="e">
        <f t="shared" si="20"/>
        <v>#DIV/0!</v>
      </c>
      <c r="G114" s="17" t="e">
        <f t="shared" si="21"/>
        <v>#DIV/0!</v>
      </c>
      <c r="H114" s="9">
        <f t="shared" si="28"/>
        <v>0</v>
      </c>
      <c r="I114" s="9">
        <f t="shared" ref="I114:I128" si="31">C114-C113</f>
        <v>0</v>
      </c>
      <c r="J114" s="9">
        <f t="shared" si="23"/>
        <v>0</v>
      </c>
      <c r="L114" s="15" t="e">
        <f t="shared" si="27"/>
        <v>#N/A</v>
      </c>
      <c r="M114" s="11" t="e">
        <f t="shared" si="29"/>
        <v>#N/A</v>
      </c>
      <c r="N114" s="26" t="e">
        <f t="shared" si="30"/>
        <v>#N/A</v>
      </c>
      <c r="O114" s="12" t="e">
        <f t="shared" si="24"/>
        <v>#DIV/0!</v>
      </c>
      <c r="P114" s="12" t="e">
        <f t="shared" si="25"/>
        <v>#DIV/0!</v>
      </c>
      <c r="Q114" s="12" t="e">
        <f t="shared" si="26"/>
        <v>#DIV/0!</v>
      </c>
    </row>
    <row r="115" spans="5:17">
      <c r="E115" s="17" t="e">
        <f t="shared" si="19"/>
        <v>#DIV/0!</v>
      </c>
      <c r="F115" s="17" t="e">
        <f t="shared" si="20"/>
        <v>#DIV/0!</v>
      </c>
      <c r="G115" s="17" t="e">
        <f t="shared" si="21"/>
        <v>#DIV/0!</v>
      </c>
      <c r="H115" s="9">
        <f t="shared" si="28"/>
        <v>0</v>
      </c>
      <c r="I115" s="9">
        <f t="shared" si="31"/>
        <v>0</v>
      </c>
      <c r="J115" s="9">
        <f t="shared" si="23"/>
        <v>0</v>
      </c>
      <c r="L115" s="15" t="e">
        <f t="shared" si="27"/>
        <v>#N/A</v>
      </c>
      <c r="M115" s="11" t="e">
        <f t="shared" si="29"/>
        <v>#N/A</v>
      </c>
      <c r="N115" s="26" t="e">
        <f t="shared" si="30"/>
        <v>#N/A</v>
      </c>
      <c r="O115" s="12" t="e">
        <f t="shared" si="24"/>
        <v>#DIV/0!</v>
      </c>
      <c r="P115" s="12" t="e">
        <f t="shared" si="25"/>
        <v>#DIV/0!</v>
      </c>
      <c r="Q115" s="12" t="e">
        <f t="shared" si="26"/>
        <v>#DIV/0!</v>
      </c>
    </row>
    <row r="116" spans="5:17">
      <c r="E116" s="17" t="e">
        <f t="shared" si="19"/>
        <v>#DIV/0!</v>
      </c>
      <c r="F116" s="17" t="e">
        <f t="shared" si="20"/>
        <v>#DIV/0!</v>
      </c>
      <c r="G116" s="17" t="e">
        <f t="shared" si="21"/>
        <v>#DIV/0!</v>
      </c>
      <c r="H116" s="9">
        <f t="shared" si="28"/>
        <v>0</v>
      </c>
      <c r="I116" s="9">
        <f t="shared" si="31"/>
        <v>0</v>
      </c>
      <c r="J116" s="9">
        <f t="shared" si="23"/>
        <v>0</v>
      </c>
      <c r="L116" s="15" t="e">
        <f t="shared" si="27"/>
        <v>#N/A</v>
      </c>
      <c r="M116" s="11" t="e">
        <f t="shared" si="29"/>
        <v>#N/A</v>
      </c>
      <c r="N116" s="26" t="e">
        <f t="shared" si="30"/>
        <v>#N/A</v>
      </c>
      <c r="O116" s="12" t="e">
        <f t="shared" si="24"/>
        <v>#DIV/0!</v>
      </c>
      <c r="P116" s="12" t="e">
        <f t="shared" si="25"/>
        <v>#DIV/0!</v>
      </c>
      <c r="Q116" s="12" t="e">
        <f t="shared" si="26"/>
        <v>#DIV/0!</v>
      </c>
    </row>
    <row r="117" spans="5:17">
      <c r="E117" s="17" t="e">
        <f t="shared" ref="E117:E128" si="32">(C117-C116)/(A117-$A116)</f>
        <v>#DIV/0!</v>
      </c>
      <c r="F117" s="17" t="e">
        <f t="shared" ref="F117:F128" si="33">(D117-D116)/($A117-$A116)</f>
        <v>#DIV/0!</v>
      </c>
      <c r="G117" s="17" t="e">
        <f t="shared" ref="G117:G128" si="34">E117-F117</f>
        <v>#DIV/0!</v>
      </c>
      <c r="H117" s="9">
        <f t="shared" si="28"/>
        <v>0</v>
      </c>
      <c r="I117" s="9">
        <f t="shared" si="31"/>
        <v>0</v>
      </c>
      <c r="J117" s="9">
        <f t="shared" ref="J117:J128" si="35">D117-D116</f>
        <v>0</v>
      </c>
      <c r="L117" s="15" t="e">
        <f t="shared" si="27"/>
        <v>#N/A</v>
      </c>
      <c r="M117" s="11" t="e">
        <f t="shared" si="29"/>
        <v>#N/A</v>
      </c>
      <c r="N117" s="26" t="e">
        <f t="shared" si="30"/>
        <v>#N/A</v>
      </c>
      <c r="O117" s="12" t="e">
        <f t="shared" si="24"/>
        <v>#DIV/0!</v>
      </c>
      <c r="P117" s="12" t="e">
        <f t="shared" si="25"/>
        <v>#DIV/0!</v>
      </c>
      <c r="Q117" s="12" t="e">
        <f t="shared" si="26"/>
        <v>#DIV/0!</v>
      </c>
    </row>
    <row r="118" spans="5:17">
      <c r="E118" s="17" t="e">
        <f t="shared" si="32"/>
        <v>#DIV/0!</v>
      </c>
      <c r="F118" s="17" t="e">
        <f t="shared" si="33"/>
        <v>#DIV/0!</v>
      </c>
      <c r="G118" s="17" t="e">
        <f t="shared" si="34"/>
        <v>#DIV/0!</v>
      </c>
      <c r="H118" s="9">
        <f t="shared" si="28"/>
        <v>0</v>
      </c>
      <c r="I118" s="9">
        <f t="shared" si="31"/>
        <v>0</v>
      </c>
      <c r="J118" s="9">
        <f t="shared" si="35"/>
        <v>0</v>
      </c>
      <c r="L118" s="15" t="e">
        <f t="shared" si="27"/>
        <v>#N/A</v>
      </c>
      <c r="M118" s="11" t="e">
        <f t="shared" si="29"/>
        <v>#N/A</v>
      </c>
      <c r="N118" s="26" t="e">
        <f t="shared" si="30"/>
        <v>#N/A</v>
      </c>
      <c r="O118" s="12" t="e">
        <f t="shared" si="24"/>
        <v>#DIV/0!</v>
      </c>
      <c r="P118" s="12" t="e">
        <f t="shared" si="25"/>
        <v>#DIV/0!</v>
      </c>
      <c r="Q118" s="12" t="e">
        <f t="shared" si="26"/>
        <v>#DIV/0!</v>
      </c>
    </row>
    <row r="119" spans="5:17">
      <c r="E119" s="17" t="e">
        <f t="shared" si="32"/>
        <v>#DIV/0!</v>
      </c>
      <c r="F119" s="17" t="e">
        <f t="shared" si="33"/>
        <v>#DIV/0!</v>
      </c>
      <c r="G119" s="17" t="e">
        <f t="shared" si="34"/>
        <v>#DIV/0!</v>
      </c>
      <c r="H119" s="9">
        <f t="shared" si="28"/>
        <v>0</v>
      </c>
      <c r="I119" s="9">
        <f t="shared" si="31"/>
        <v>0</v>
      </c>
      <c r="J119" s="9">
        <f t="shared" si="35"/>
        <v>0</v>
      </c>
      <c r="L119" s="15" t="e">
        <f t="shared" si="27"/>
        <v>#N/A</v>
      </c>
      <c r="M119" s="11" t="e">
        <f t="shared" si="29"/>
        <v>#N/A</v>
      </c>
      <c r="N119" s="26" t="e">
        <f t="shared" si="30"/>
        <v>#N/A</v>
      </c>
      <c r="O119" s="12" t="e">
        <f t="shared" si="24"/>
        <v>#DIV/0!</v>
      </c>
      <c r="P119" s="12" t="e">
        <f t="shared" si="25"/>
        <v>#DIV/0!</v>
      </c>
      <c r="Q119" s="12" t="e">
        <f t="shared" si="26"/>
        <v>#DIV/0!</v>
      </c>
    </row>
    <row r="120" spans="5:17">
      <c r="E120" s="17" t="e">
        <f t="shared" si="32"/>
        <v>#DIV/0!</v>
      </c>
      <c r="F120" s="17" t="e">
        <f t="shared" si="33"/>
        <v>#DIV/0!</v>
      </c>
      <c r="G120" s="17" t="e">
        <f t="shared" si="34"/>
        <v>#DIV/0!</v>
      </c>
      <c r="H120" s="9">
        <f t="shared" si="28"/>
        <v>0</v>
      </c>
      <c r="I120" s="9">
        <f t="shared" si="31"/>
        <v>0</v>
      </c>
      <c r="J120" s="9">
        <f t="shared" si="35"/>
        <v>0</v>
      </c>
      <c r="L120" s="15" t="e">
        <f t="shared" si="27"/>
        <v>#N/A</v>
      </c>
      <c r="M120" s="11" t="e">
        <f t="shared" si="29"/>
        <v>#N/A</v>
      </c>
      <c r="N120" s="26" t="e">
        <f t="shared" si="30"/>
        <v>#N/A</v>
      </c>
      <c r="O120" s="12" t="e">
        <f t="shared" si="24"/>
        <v>#DIV/0!</v>
      </c>
      <c r="P120" s="12" t="e">
        <f t="shared" si="25"/>
        <v>#DIV/0!</v>
      </c>
      <c r="Q120" s="12" t="e">
        <f t="shared" si="26"/>
        <v>#DIV/0!</v>
      </c>
    </row>
    <row r="121" spans="5:17">
      <c r="E121" s="17" t="e">
        <f t="shared" si="32"/>
        <v>#DIV/0!</v>
      </c>
      <c r="F121" s="17" t="e">
        <f t="shared" si="33"/>
        <v>#DIV/0!</v>
      </c>
      <c r="G121" s="17" t="e">
        <f t="shared" si="34"/>
        <v>#DIV/0!</v>
      </c>
      <c r="H121" s="9">
        <f t="shared" si="28"/>
        <v>0</v>
      </c>
      <c r="I121" s="9">
        <f t="shared" si="31"/>
        <v>0</v>
      </c>
      <c r="J121" s="9">
        <f t="shared" si="35"/>
        <v>0</v>
      </c>
      <c r="L121" s="15" t="e">
        <f t="shared" si="27"/>
        <v>#N/A</v>
      </c>
      <c r="M121" s="11" t="e">
        <f t="shared" si="29"/>
        <v>#N/A</v>
      </c>
      <c r="N121" s="26" t="e">
        <f t="shared" si="30"/>
        <v>#N/A</v>
      </c>
      <c r="O121" s="12" t="e">
        <f t="shared" si="24"/>
        <v>#DIV/0!</v>
      </c>
      <c r="P121" s="12" t="e">
        <f t="shared" si="25"/>
        <v>#DIV/0!</v>
      </c>
      <c r="Q121" s="12" t="e">
        <f t="shared" si="26"/>
        <v>#DIV/0!</v>
      </c>
    </row>
    <row r="122" spans="5:17">
      <c r="E122" s="17" t="e">
        <f t="shared" si="32"/>
        <v>#DIV/0!</v>
      </c>
      <c r="F122" s="17" t="e">
        <f t="shared" si="33"/>
        <v>#DIV/0!</v>
      </c>
      <c r="G122" s="17" t="e">
        <f t="shared" si="34"/>
        <v>#DIV/0!</v>
      </c>
      <c r="H122" s="9">
        <f t="shared" si="28"/>
        <v>0</v>
      </c>
      <c r="I122" s="9">
        <f t="shared" si="31"/>
        <v>0</v>
      </c>
      <c r="J122" s="9">
        <f t="shared" si="35"/>
        <v>0</v>
      </c>
      <c r="L122" s="15" t="e">
        <f t="shared" si="27"/>
        <v>#N/A</v>
      </c>
      <c r="M122" s="11" t="e">
        <f t="shared" si="29"/>
        <v>#N/A</v>
      </c>
      <c r="N122" s="26" t="e">
        <f t="shared" si="30"/>
        <v>#N/A</v>
      </c>
      <c r="O122" s="12" t="e">
        <f t="shared" si="24"/>
        <v>#DIV/0!</v>
      </c>
      <c r="P122" s="12" t="e">
        <f t="shared" si="25"/>
        <v>#DIV/0!</v>
      </c>
      <c r="Q122" s="12" t="e">
        <f t="shared" si="26"/>
        <v>#DIV/0!</v>
      </c>
    </row>
    <row r="123" spans="5:17">
      <c r="E123" s="17" t="e">
        <f t="shared" si="32"/>
        <v>#DIV/0!</v>
      </c>
      <c r="F123" s="17" t="e">
        <f t="shared" si="33"/>
        <v>#DIV/0!</v>
      </c>
      <c r="G123" s="17" t="e">
        <f t="shared" si="34"/>
        <v>#DIV/0!</v>
      </c>
      <c r="H123" s="9">
        <f t="shared" si="28"/>
        <v>0</v>
      </c>
      <c r="I123" s="9">
        <f t="shared" si="31"/>
        <v>0</v>
      </c>
      <c r="J123" s="9">
        <f t="shared" si="35"/>
        <v>0</v>
      </c>
      <c r="L123" s="15" t="e">
        <f t="shared" si="27"/>
        <v>#N/A</v>
      </c>
      <c r="M123" s="11" t="e">
        <f t="shared" si="29"/>
        <v>#N/A</v>
      </c>
      <c r="N123" s="26" t="e">
        <f t="shared" si="30"/>
        <v>#N/A</v>
      </c>
      <c r="O123" s="12" t="e">
        <f t="shared" si="24"/>
        <v>#DIV/0!</v>
      </c>
      <c r="P123" s="12" t="e">
        <f t="shared" si="25"/>
        <v>#DIV/0!</v>
      </c>
      <c r="Q123" s="12" t="e">
        <f t="shared" si="26"/>
        <v>#DIV/0!</v>
      </c>
    </row>
    <row r="124" spans="5:17">
      <c r="E124" s="17" t="e">
        <f t="shared" si="32"/>
        <v>#DIV/0!</v>
      </c>
      <c r="F124" s="17" t="e">
        <f t="shared" si="33"/>
        <v>#DIV/0!</v>
      </c>
      <c r="G124" s="17" t="e">
        <f t="shared" si="34"/>
        <v>#DIV/0!</v>
      </c>
      <c r="H124" s="9">
        <f t="shared" si="28"/>
        <v>0</v>
      </c>
      <c r="I124" s="9">
        <f t="shared" si="31"/>
        <v>0</v>
      </c>
      <c r="J124" s="9">
        <f t="shared" si="35"/>
        <v>0</v>
      </c>
      <c r="L124" s="15" t="e">
        <f t="shared" si="27"/>
        <v>#N/A</v>
      </c>
      <c r="M124" s="11" t="e">
        <f t="shared" si="29"/>
        <v>#N/A</v>
      </c>
      <c r="N124" s="26" t="e">
        <f t="shared" si="30"/>
        <v>#N/A</v>
      </c>
      <c r="O124" s="12" t="e">
        <f t="shared" si="24"/>
        <v>#DIV/0!</v>
      </c>
      <c r="P124" s="12" t="e">
        <f t="shared" si="25"/>
        <v>#DIV/0!</v>
      </c>
      <c r="Q124" s="12" t="e">
        <f t="shared" si="26"/>
        <v>#DIV/0!</v>
      </c>
    </row>
    <row r="125" spans="5:17">
      <c r="E125" s="17" t="e">
        <f t="shared" si="32"/>
        <v>#DIV/0!</v>
      </c>
      <c r="F125" s="17" t="e">
        <f t="shared" si="33"/>
        <v>#DIV/0!</v>
      </c>
      <c r="G125" s="17" t="e">
        <f t="shared" si="34"/>
        <v>#DIV/0!</v>
      </c>
      <c r="H125" s="9">
        <f t="shared" si="28"/>
        <v>0</v>
      </c>
      <c r="I125" s="9">
        <f t="shared" si="31"/>
        <v>0</v>
      </c>
      <c r="J125" s="9">
        <f t="shared" si="35"/>
        <v>0</v>
      </c>
      <c r="L125" s="15" t="e">
        <f t="shared" si="27"/>
        <v>#N/A</v>
      </c>
      <c r="M125" s="11" t="e">
        <f t="shared" si="29"/>
        <v>#N/A</v>
      </c>
      <c r="N125" s="26" t="e">
        <f t="shared" si="30"/>
        <v>#N/A</v>
      </c>
      <c r="O125" s="12" t="e">
        <f t="shared" si="24"/>
        <v>#DIV/0!</v>
      </c>
      <c r="P125" s="12" t="e">
        <f t="shared" si="25"/>
        <v>#DIV/0!</v>
      </c>
      <c r="Q125" s="12" t="e">
        <f t="shared" si="26"/>
        <v>#DIV/0!</v>
      </c>
    </row>
    <row r="126" spans="5:17">
      <c r="E126" s="17" t="e">
        <f t="shared" si="32"/>
        <v>#DIV/0!</v>
      </c>
      <c r="F126" s="17" t="e">
        <f t="shared" si="33"/>
        <v>#DIV/0!</v>
      </c>
      <c r="G126" s="17" t="e">
        <f t="shared" si="34"/>
        <v>#DIV/0!</v>
      </c>
      <c r="H126" s="9">
        <f t="shared" si="28"/>
        <v>0</v>
      </c>
      <c r="I126" s="9">
        <f t="shared" si="31"/>
        <v>0</v>
      </c>
      <c r="J126" s="9">
        <f t="shared" si="35"/>
        <v>0</v>
      </c>
      <c r="L126" s="15" t="e">
        <f t="shared" si="27"/>
        <v>#N/A</v>
      </c>
      <c r="M126" s="11" t="e">
        <f t="shared" si="29"/>
        <v>#N/A</v>
      </c>
      <c r="N126" s="26" t="e">
        <f t="shared" si="30"/>
        <v>#N/A</v>
      </c>
      <c r="O126" s="12" t="e">
        <f t="shared" si="24"/>
        <v>#DIV/0!</v>
      </c>
      <c r="P126" s="12" t="e">
        <f t="shared" si="25"/>
        <v>#DIV/0!</v>
      </c>
      <c r="Q126" s="12" t="e">
        <f t="shared" si="26"/>
        <v>#DIV/0!</v>
      </c>
    </row>
    <row r="127" spans="5:17">
      <c r="E127" s="17" t="e">
        <f t="shared" si="32"/>
        <v>#DIV/0!</v>
      </c>
      <c r="F127" s="17" t="e">
        <f t="shared" si="33"/>
        <v>#DIV/0!</v>
      </c>
      <c r="G127" s="17" t="e">
        <f t="shared" si="34"/>
        <v>#DIV/0!</v>
      </c>
      <c r="H127" s="9">
        <f t="shared" si="28"/>
        <v>0</v>
      </c>
      <c r="I127" s="9">
        <f t="shared" si="31"/>
        <v>0</v>
      </c>
      <c r="J127" s="9">
        <f t="shared" si="35"/>
        <v>0</v>
      </c>
      <c r="L127" s="15" t="e">
        <f t="shared" si="27"/>
        <v>#N/A</v>
      </c>
      <c r="M127" s="11" t="e">
        <f t="shared" si="29"/>
        <v>#N/A</v>
      </c>
      <c r="N127" s="26" t="e">
        <f t="shared" si="30"/>
        <v>#N/A</v>
      </c>
      <c r="O127" s="12" t="e">
        <f t="shared" si="24"/>
        <v>#DIV/0!</v>
      </c>
      <c r="P127" s="12" t="e">
        <f t="shared" si="25"/>
        <v>#DIV/0!</v>
      </c>
      <c r="Q127" s="12" t="e">
        <f t="shared" si="26"/>
        <v>#DIV/0!</v>
      </c>
    </row>
    <row r="128" spans="5:17">
      <c r="E128" s="17" t="e">
        <f t="shared" si="32"/>
        <v>#DIV/0!</v>
      </c>
      <c r="F128" s="17" t="e">
        <f t="shared" si="33"/>
        <v>#DIV/0!</v>
      </c>
      <c r="G128" s="17" t="e">
        <f t="shared" si="34"/>
        <v>#DIV/0!</v>
      </c>
      <c r="H128" s="9">
        <f t="shared" si="28"/>
        <v>0</v>
      </c>
      <c r="I128" s="9">
        <f t="shared" si="31"/>
        <v>0</v>
      </c>
      <c r="J128" s="9">
        <f t="shared" si="35"/>
        <v>0</v>
      </c>
      <c r="L128" s="15" t="e">
        <f t="shared" si="27"/>
        <v>#N/A</v>
      </c>
      <c r="M128" s="11" t="e">
        <f t="shared" si="29"/>
        <v>#N/A</v>
      </c>
      <c r="N128" s="26" t="e">
        <f t="shared" si="30"/>
        <v>#N/A</v>
      </c>
      <c r="O128" s="12" t="e">
        <f t="shared" si="24"/>
        <v>#DIV/0!</v>
      </c>
      <c r="P128" s="12" t="e">
        <f t="shared" si="25"/>
        <v>#DIV/0!</v>
      </c>
      <c r="Q128" s="12" t="e">
        <f t="shared" si="26"/>
        <v>#DIV/0!</v>
      </c>
    </row>
  </sheetData>
  <mergeCells count="16">
    <mergeCell ref="B3:B5"/>
    <mergeCell ref="O4:Q4"/>
    <mergeCell ref="L4:L5"/>
    <mergeCell ref="E3:G3"/>
    <mergeCell ref="H3:J3"/>
    <mergeCell ref="C3:D3"/>
    <mergeCell ref="C4:C5"/>
    <mergeCell ref="D4:D5"/>
    <mergeCell ref="E4:E5"/>
    <mergeCell ref="F4:F5"/>
    <mergeCell ref="G4:G5"/>
    <mergeCell ref="M4:N4"/>
    <mergeCell ref="H4:H5"/>
    <mergeCell ref="I4:I5"/>
    <mergeCell ref="J4:J5"/>
    <mergeCell ref="L3:Q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Graphiques</vt:lpstr>
      </vt:variant>
      <vt:variant>
        <vt:i4>2</vt:i4>
      </vt:variant>
    </vt:vector>
  </HeadingPairs>
  <TitlesOfParts>
    <vt:vector size="3" baseType="lpstr">
      <vt:lpstr>Données</vt:lpstr>
      <vt:lpstr>Graphe débit</vt:lpstr>
      <vt:lpstr>Graphe entrée-sortie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Jean-Claude Chanteau</dc:creator>
  <cp:lastModifiedBy>Jean-Claude</cp:lastModifiedBy>
  <cp:lastPrinted>2021-02-14T20:11:16Z</cp:lastPrinted>
  <dcterms:created xsi:type="dcterms:W3CDTF">2021-01-02T11:59:29Z</dcterms:created>
  <dcterms:modified xsi:type="dcterms:W3CDTF">2021-03-29T17:50:06Z</dcterms:modified>
</cp:coreProperties>
</file>